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Volumes/GoogleDrive/Shared drives/CRASSH - Admin Staff/CONFERENCES/Conference Competition/conference competition documents/Sample budgets &amp; programmes/"/>
    </mc:Choice>
  </mc:AlternateContent>
  <xr:revisionPtr revIDLastSave="0" documentId="13_ncr:1_{920E180B-C868-5D4C-9688-790E77A2A443}" xr6:coauthVersionLast="45" xr6:coauthVersionMax="45" xr10:uidLastSave="{00000000-0000-0000-0000-000000000000}"/>
  <bookViews>
    <workbookView xWindow="11980" yWindow="5960" windowWidth="27640" windowHeight="16940" xr2:uid="{E451A290-D05B-8D43-988F-C8F24355DC1F}"/>
  </bookViews>
  <sheets>
    <sheet name="In-person 1 day event" sheetId="3" r:id="rId1"/>
    <sheet name="In-person 2 day event" sheetId="1" r:id="rId2"/>
    <sheet name="Online Event Costs" sheetId="2" r:id="rId3"/>
  </sheets>
  <definedNames>
    <definedName name="_xlnm.Print_Area" localSheetId="1">'In-person 2 day event'!$A$1:$I$76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3" i="2" l="1"/>
  <c r="D26" i="3"/>
  <c r="D54" i="3"/>
  <c r="D56" i="3" s="1"/>
  <c r="F56" i="3" s="1"/>
  <c r="E53" i="3"/>
  <c r="F52" i="3"/>
  <c r="D51" i="3"/>
  <c r="F51" i="3" s="1"/>
  <c r="D50" i="3"/>
  <c r="F50" i="3" s="1"/>
  <c r="E47" i="3"/>
  <c r="D47" i="3"/>
  <c r="F46" i="3"/>
  <c r="F45" i="3"/>
  <c r="F44" i="3"/>
  <c r="F43" i="3"/>
  <c r="F42" i="3"/>
  <c r="F41" i="3"/>
  <c r="F40" i="3"/>
  <c r="F39" i="3"/>
  <c r="F38" i="3"/>
  <c r="E35" i="3"/>
  <c r="D35" i="3"/>
  <c r="D18" i="3"/>
  <c r="F18" i="3" s="1"/>
  <c r="F14" i="3"/>
  <c r="F12" i="3"/>
  <c r="E10" i="3"/>
  <c r="E20" i="3" s="1"/>
  <c r="D10" i="3"/>
  <c r="E6" i="3"/>
  <c r="D6" i="3"/>
  <c r="F6" i="3" s="1"/>
  <c r="F5" i="3"/>
  <c r="D21" i="2"/>
  <c r="F21" i="2" s="1"/>
  <c r="F13" i="2"/>
  <c r="F11" i="2"/>
  <c r="E9" i="2"/>
  <c r="D9" i="2"/>
  <c r="F9" i="2" s="1"/>
  <c r="E6" i="2"/>
  <c r="D6" i="2"/>
  <c r="F5" i="2"/>
  <c r="D16" i="2" l="1"/>
  <c r="E23" i="2"/>
  <c r="E16" i="2"/>
  <c r="F16" i="2"/>
  <c r="E58" i="3"/>
  <c r="F47" i="3"/>
  <c r="D53" i="3"/>
  <c r="F53" i="3" s="1"/>
  <c r="E61" i="3"/>
  <c r="F35" i="3"/>
  <c r="F10" i="3"/>
  <c r="D20" i="3"/>
  <c r="F23" i="2"/>
  <c r="F6" i="2"/>
  <c r="D63" i="1"/>
  <c r="D65" i="1" s="1"/>
  <c r="E26" i="2" l="1"/>
  <c r="D58" i="3"/>
  <c r="F58" i="3" s="1"/>
  <c r="F20" i="3"/>
  <c r="D26" i="2"/>
  <c r="F26" i="2" s="1"/>
  <c r="D26" i="1"/>
  <c r="D60" i="1"/>
  <c r="D61" i="3" l="1"/>
  <c r="F61" i="3" s="1"/>
  <c r="D58" i="1"/>
  <c r="D37" i="1"/>
  <c r="D36" i="1"/>
  <c r="D35" i="1"/>
  <c r="D34" i="1"/>
  <c r="D33" i="1"/>
  <c r="D31" i="1"/>
  <c r="D30" i="1"/>
  <c r="D29" i="1"/>
  <c r="D28" i="1"/>
  <c r="D18" i="1"/>
  <c r="D39" i="1" l="1"/>
  <c r="F65" i="1"/>
  <c r="E62" i="1"/>
  <c r="D62" i="1"/>
  <c r="F61" i="1"/>
  <c r="F60" i="1"/>
  <c r="F59" i="1"/>
  <c r="F58" i="1"/>
  <c r="E55" i="1"/>
  <c r="D55" i="1"/>
  <c r="F54" i="1"/>
  <c r="F53" i="1"/>
  <c r="F52" i="1"/>
  <c r="F51" i="1"/>
  <c r="F50" i="1"/>
  <c r="F49" i="1"/>
  <c r="F48" i="1"/>
  <c r="F47" i="1"/>
  <c r="F46" i="1"/>
  <c r="F45" i="1"/>
  <c r="F44" i="1"/>
  <c r="F43" i="1"/>
  <c r="F42" i="1"/>
  <c r="E39" i="1"/>
  <c r="F39" i="1" s="1"/>
  <c r="F18" i="1"/>
  <c r="F14" i="1"/>
  <c r="F12" i="1"/>
  <c r="E10" i="1"/>
  <c r="D10" i="1"/>
  <c r="E6" i="1"/>
  <c r="D6" i="1"/>
  <c r="F5" i="1"/>
  <c r="D67" i="1" l="1"/>
  <c r="F62" i="1"/>
  <c r="F55" i="1"/>
  <c r="E20" i="1"/>
  <c r="F6" i="1"/>
  <c r="D20" i="1"/>
  <c r="E67" i="1"/>
  <c r="F10" i="1"/>
  <c r="D70" i="1" l="1"/>
  <c r="F20" i="1"/>
  <c r="E70" i="1"/>
  <c r="F70" i="1" s="1"/>
  <c r="F67" i="1"/>
</calcChain>
</file>

<file path=xl/sharedStrings.xml><?xml version="1.0" encoding="utf-8"?>
<sst xmlns="http://schemas.openxmlformats.org/spreadsheetml/2006/main" count="192" uniqueCount="73">
  <si>
    <t>Budget (£)</t>
  </si>
  <si>
    <t>Actual (£)</t>
  </si>
  <si>
    <t>Variance (£)</t>
  </si>
  <si>
    <t>Varience (£)</t>
  </si>
  <si>
    <t>Notes</t>
  </si>
  <si>
    <t xml:space="preserve">Income: </t>
  </si>
  <si>
    <t>External funding</t>
  </si>
  <si>
    <t>External Funding TOTAL</t>
  </si>
  <si>
    <t>Department/Faculty funding</t>
  </si>
  <si>
    <t>Department/Faculty funding TOTAL</t>
  </si>
  <si>
    <t>College funding</t>
  </si>
  <si>
    <t>CRASSH maximum liability</t>
  </si>
  <si>
    <t>Total Income</t>
  </si>
  <si>
    <t>Direct Expenditure:</t>
  </si>
  <si>
    <t>Accommodation</t>
  </si>
  <si>
    <t>European speakers</t>
  </si>
  <si>
    <t>UK speakers</t>
  </si>
  <si>
    <t>Accommodation Total</t>
  </si>
  <si>
    <t>Europe speakers</t>
  </si>
  <si>
    <t xml:space="preserve">UK speakers </t>
  </si>
  <si>
    <t>Travel Expenses Total</t>
  </si>
  <si>
    <t>Catering</t>
  </si>
  <si>
    <t>Catering - Day 1</t>
  </si>
  <si>
    <t>Catering - Day 2</t>
  </si>
  <si>
    <t>Catering - Other</t>
  </si>
  <si>
    <t>Catering Total</t>
  </si>
  <si>
    <t>Other Expenses</t>
  </si>
  <si>
    <t>Total Direct Expenditure</t>
  </si>
  <si>
    <r>
      <t>Surplus/</t>
    </r>
    <r>
      <rPr>
        <b/>
        <sz val="12"/>
        <color rgb="FFFF0000"/>
        <rFont val="Calibri"/>
        <family val="2"/>
        <scheme val="minor"/>
      </rPr>
      <t>Deficit</t>
    </r>
  </si>
  <si>
    <t>Society for x</t>
  </si>
  <si>
    <t>Department 1</t>
  </si>
  <si>
    <t>Department 2</t>
  </si>
  <si>
    <t>Estimate of 10 registrats at £40pp (full-price fee)</t>
  </si>
  <si>
    <t>Estimate of 10 registrats at £20pp (student/unwaged fee)</t>
  </si>
  <si>
    <t>Non European speakers</t>
  </si>
  <si>
    <t>1 room for 4 nights at £75 p/n</t>
  </si>
  <si>
    <t>Speaker 1</t>
  </si>
  <si>
    <t>Speaker 6</t>
  </si>
  <si>
    <t>Speaker 7</t>
  </si>
  <si>
    <t>Speaker 8</t>
  </si>
  <si>
    <t>Speaker 9</t>
  </si>
  <si>
    <t>Speaker 10</t>
  </si>
  <si>
    <t>Speaker 2</t>
  </si>
  <si>
    <t>Speaker 3</t>
  </si>
  <si>
    <t>Speaker 4</t>
  </si>
  <si>
    <t>Speaker 5</t>
  </si>
  <si>
    <t>Non European speaker</t>
  </si>
  <si>
    <t>Flights (economy) and ground transport x 1</t>
  </si>
  <si>
    <t>Travel from Belgrade</t>
  </si>
  <si>
    <t>Travel from Copenhagen</t>
  </si>
  <si>
    <t>Travel from Madrid</t>
  </si>
  <si>
    <t>Travel from Warsaw</t>
  </si>
  <si>
    <t>Lunch, two breaks, tea/coffee on arrival = £15.75pp (based on 40 attendees)</t>
  </si>
  <si>
    <t>Catering - Dinner (college)</t>
  </si>
  <si>
    <t>Based on 20 attendees at £60pp</t>
  </si>
  <si>
    <t>Catering staff overtime (required for any conferene taking place on a Saturday)</t>
  </si>
  <si>
    <t>DRAFT: Conference Title, Conference date 2020</t>
  </si>
  <si>
    <r>
      <rPr>
        <sz val="11"/>
        <color rgb="FFFF0000"/>
        <rFont val="Calibri"/>
        <family val="2"/>
        <scheme val="minor"/>
      </rPr>
      <t>*2</t>
    </r>
    <r>
      <rPr>
        <sz val="11"/>
        <color theme="1"/>
        <rFont val="Calibri"/>
        <family val="2"/>
        <scheme val="minor"/>
      </rPr>
      <t xml:space="preserve"> - It is CRASSH's standard policy for non-invited delegate to be cost-neutral. Fees are therefore set with the expectation that any income received will approximately cover the cost of catering for each additional attendee. If, however, funds are available to subsidise registration fees further then we are open to this. </t>
    </r>
  </si>
  <si>
    <r>
      <rPr>
        <sz val="11"/>
        <color rgb="FFFF0000"/>
        <rFont val="Calibri"/>
        <family val="2"/>
        <scheme val="minor"/>
      </rPr>
      <t>*3</t>
    </r>
    <r>
      <rPr>
        <sz val="11"/>
        <color theme="1"/>
        <rFont val="Calibri"/>
        <family val="2"/>
        <scheme val="minor"/>
      </rPr>
      <t xml:space="preserve"> - Travel: Speakers must book their own return travel. Their expenses are reimbursed (in Euros, US dollars, or GBP cheques) after the conference. All claims should be accompanied by receipts. Please note that it is CRASSH policy not to pay honoraria or finance publications.</t>
    </r>
  </si>
  <si>
    <r>
      <t xml:space="preserve">Other Funding </t>
    </r>
    <r>
      <rPr>
        <b/>
        <sz val="11"/>
        <color rgb="FFFF0000"/>
        <rFont val="Calibri (Body)_x0000_"/>
      </rPr>
      <t>*1</t>
    </r>
  </si>
  <si>
    <r>
      <t xml:space="preserve">Registration </t>
    </r>
    <r>
      <rPr>
        <b/>
        <sz val="11"/>
        <color rgb="FFFF0000"/>
        <rFont val="Calibri (Body)_x0000_"/>
      </rPr>
      <t>*2</t>
    </r>
  </si>
  <si>
    <r>
      <t xml:space="preserve">Travel Expenses </t>
    </r>
    <r>
      <rPr>
        <b/>
        <sz val="11"/>
        <color rgb="FFFF0000"/>
        <rFont val="Calibri (Body)_x0000_"/>
      </rPr>
      <t>*3</t>
    </r>
  </si>
  <si>
    <t>1 room for 3 nights at £75 p/n</t>
  </si>
  <si>
    <t>1 room for 2 nights at £75 p/n</t>
  </si>
  <si>
    <t>Cleaning costs</t>
  </si>
  <si>
    <t xml:space="preserve">* This only applies to conferences taking place in the ARB on a Saturday (£16.13 per hour)* </t>
  </si>
  <si>
    <r>
      <rPr>
        <sz val="11"/>
        <color rgb="FFFF0000"/>
        <rFont val="Calibri"/>
        <family val="2"/>
        <scheme val="minor"/>
      </rPr>
      <t>*1</t>
    </r>
    <r>
      <rPr>
        <sz val="11"/>
        <color theme="1"/>
        <rFont val="Calibri"/>
        <family val="2"/>
        <scheme val="minor"/>
      </rPr>
      <t xml:space="preserve"> - CRASSH financial contribution: we can contribute up to a maximum of £2,500 per two-day event (£1,250 for one-day). T</t>
    </r>
    <r>
      <rPr>
        <sz val="11"/>
        <rFont val="Calibri"/>
        <family val="2"/>
        <scheme val="minor"/>
      </rPr>
      <t xml:space="preserve">he order that the funds are used to pay for costs related to the conference are:
• Attendance fee income
• External funds
• CRASSH funds (up to £2,500)
</t>
    </r>
    <r>
      <rPr>
        <b/>
        <sz val="11"/>
        <rFont val="Calibri"/>
        <family val="2"/>
        <scheme val="minor"/>
      </rPr>
      <t xml:space="preserve">If, once the accounts are finalised, any funds remain from CRASSH’s financial support, this money will be reinvested in the following year’s conference programme support fund. </t>
    </r>
  </si>
  <si>
    <t>Editing of recordings</t>
  </si>
  <si>
    <t>1 room for 1 night at £75 p/n</t>
  </si>
  <si>
    <r>
      <rPr>
        <sz val="11"/>
        <color rgb="FFFF0000"/>
        <rFont val="Calibri"/>
        <family val="2"/>
        <scheme val="minor"/>
      </rPr>
      <t>*1</t>
    </r>
    <r>
      <rPr>
        <sz val="11"/>
        <color theme="1"/>
        <rFont val="Calibri"/>
        <family val="2"/>
        <scheme val="minor"/>
      </rPr>
      <t xml:space="preserve"> - CRASSH financial contribution: we can contribute up to a maximum of £2,500 per two-day event, £1,250 for one-day, £1,000 for a hybrid event, £500 for an online event. T</t>
    </r>
    <r>
      <rPr>
        <sz val="11"/>
        <rFont val="Calibri"/>
        <family val="2"/>
        <scheme val="minor"/>
      </rPr>
      <t xml:space="preserve">he order that the funds are used to pay for costs related to the conference are:
• Attendance fee income
• External funds
• CRASSH funds (up to £2,500)
</t>
    </r>
    <r>
      <rPr>
        <b/>
        <sz val="11"/>
        <rFont val="Calibri"/>
        <family val="2"/>
        <scheme val="minor"/>
      </rPr>
      <t xml:space="preserve">If, once the accounts are finalised, any funds remain from CRASSH’s financial support, this money will be reinvested in the following year’s conference programme support fund. </t>
    </r>
  </si>
  <si>
    <r>
      <rPr>
        <sz val="11"/>
        <color rgb="FFFF0000"/>
        <rFont val="Calibri (Body)"/>
      </rPr>
      <t xml:space="preserve">*1 </t>
    </r>
    <r>
      <rPr>
        <sz val="11"/>
        <color rgb="FF000000"/>
        <rFont val="Calibri (Body)"/>
      </rPr>
      <t>- CRASSH financial contribution: we can contribute up to a maximum of £2,500 per two-day event, £1,250 for one-day, £1,000 for a hybrid event, £500 for an online event. The order that the funds are used to pay for costs related to the conference are:</t>
    </r>
  </si>
  <si>
    <r>
      <t xml:space="preserve">• Attendance fee income
• External funds
• CRASSH funds (up to £2,500)
</t>
    </r>
    <r>
      <rPr>
        <b/>
        <sz val="11"/>
        <rFont val="Calibri"/>
        <family val="2"/>
        <scheme val="minor"/>
      </rPr>
      <t xml:space="preserve">If, once the accounts are finalised, any funds remain from CRASSH’s financial support, this money will be reinvested in the following year’s conference programme support fund. </t>
    </r>
  </si>
  <si>
    <t>This price is per recording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</si>
</sst>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809]#,##0.00"/>
    <numFmt numFmtId="166" formatCode="&quot;£&quot;#,##0.00;[Red]&quot;£&quot;#,##0.00"/>
  </numFmts>
  <fonts count="28">
    <font>
      <sz val="12"/>
      <color theme="1"/>
      <name val="Calibri"/>
      <family val="2"/>
      <scheme val="minor"/>
    </font>
    <font>
      <sz val="9"/>
      <name val="Geneva"/>
      <family val="2"/>
    </font>
    <font>
      <b/>
      <sz val="14"/>
      <name val="Calibri"/>
      <family val="2"/>
      <scheme val="minor"/>
    </font>
    <font>
      <sz val="11"/>
      <name val="Times New Roman"/>
      <family val="1"/>
    </font>
    <font>
      <sz val="11"/>
      <color indexed="10"/>
      <name val="Times New Roman"/>
      <family val="1"/>
    </font>
    <font>
      <sz val="11"/>
      <color theme="6" tint="-0.499984740745262"/>
      <name val="Times New Roman"/>
      <family val="1"/>
    </font>
    <font>
      <b/>
      <sz val="12"/>
      <name val="Calibri"/>
      <family val="2"/>
      <scheme val="minor"/>
    </font>
    <font>
      <b/>
      <sz val="12"/>
      <name val="Times New Roman"/>
      <family val="1"/>
    </font>
    <font>
      <b/>
      <u/>
      <sz val="12"/>
      <name val="Calibri"/>
      <family val="2"/>
      <scheme val="minor"/>
    </font>
    <font>
      <sz val="11"/>
      <name val="Calibri"/>
      <family val="2"/>
      <scheme val="minor"/>
    </font>
    <font>
      <sz val="11"/>
      <color theme="1"/>
      <name val="Calibri"/>
      <family val="2"/>
      <scheme val="minor"/>
    </font>
    <font>
      <sz val="11"/>
      <color rgb="FF000000"/>
      <name val="Calibri"/>
      <family val="2"/>
      <scheme val="minor"/>
    </font>
    <font>
      <i/>
      <sz val="8"/>
      <name val="Calibri"/>
      <family val="2"/>
      <scheme val="minor"/>
    </font>
    <font>
      <b/>
      <sz val="11"/>
      <name val="Times New Roman"/>
      <family val="1"/>
    </font>
    <font>
      <i/>
      <sz val="9"/>
      <name val="Calibri"/>
      <family val="2"/>
      <scheme val="minor"/>
    </font>
    <font>
      <b/>
      <sz val="11"/>
      <name val="Calibri"/>
      <family val="2"/>
      <scheme val="minor"/>
    </font>
    <font>
      <b/>
      <i/>
      <sz val="8"/>
      <name val="Calibri"/>
      <family val="2"/>
      <scheme val="minor"/>
    </font>
    <font>
      <b/>
      <sz val="11"/>
      <color rgb="FF000000"/>
      <name val="Calibri"/>
      <family val="2"/>
      <scheme val="minor"/>
    </font>
    <font>
      <b/>
      <sz val="11"/>
      <color indexed="10"/>
      <name val="Times New Roman"/>
      <family val="1"/>
    </font>
    <font>
      <i/>
      <sz val="9"/>
      <color theme="1"/>
      <name val="Calibri"/>
      <family val="2"/>
      <scheme val="minor"/>
    </font>
    <font>
      <b/>
      <sz val="12"/>
      <color rgb="FFFF0000"/>
      <name val="Calibri"/>
      <family val="2"/>
      <scheme val="minor"/>
    </font>
    <font>
      <sz val="11"/>
      <color theme="6" tint="-0.499984740745262"/>
      <name val="Calibri"/>
      <family val="2"/>
      <scheme val="minor"/>
    </font>
    <font>
      <sz val="11"/>
      <color indexed="10"/>
      <name val="Calibri"/>
      <family val="2"/>
      <scheme val="minor"/>
    </font>
    <font>
      <b/>
      <u/>
      <sz val="11"/>
      <color rgb="FF000000"/>
      <name val="Calibri"/>
      <family val="2"/>
      <scheme val="minor"/>
    </font>
    <font>
      <sz val="11"/>
      <color rgb="FFFF0000"/>
      <name val="Calibri"/>
      <family val="2"/>
      <scheme val="minor"/>
    </font>
    <font>
      <b/>
      <sz val="11"/>
      <color rgb="FFFF0000"/>
      <name val="Calibri (Body)_x0000_"/>
    </font>
    <font>
      <sz val="11"/>
      <color rgb="FF000000"/>
      <name val="Calibri (Body)"/>
    </font>
    <font>
      <sz val="11"/>
      <color rgb="FFFF0000"/>
      <name val="Calibri (Body)"/>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top/>
      <bottom/>
      <diagonal/>
    </border>
    <border>
      <left/>
      <right/>
      <top style="thin">
        <color auto="1"/>
      </top>
      <bottom/>
      <diagonal/>
    </border>
    <border>
      <left/>
      <right style="medium">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s>
  <cellStyleXfs count="3">
    <xf numFmtId="0" fontId="0" fillId="0" borderId="0"/>
    <xf numFmtId="0" fontId="1" fillId="0" borderId="0"/>
    <xf numFmtId="0" fontId="10" fillId="0" borderId="0"/>
  </cellStyleXfs>
  <cellXfs count="168">
    <xf numFmtId="0" fontId="0" fillId="0" borderId="0" xfId="0"/>
    <xf numFmtId="0" fontId="2" fillId="2" borderId="1" xfId="1" applyFont="1" applyFill="1" applyBorder="1" applyAlignment="1">
      <alignment vertical="top"/>
    </xf>
    <xf numFmtId="0" fontId="3" fillId="2" borderId="2" xfId="1" applyFont="1" applyFill="1" applyBorder="1" applyAlignment="1">
      <alignment wrapText="1"/>
    </xf>
    <xf numFmtId="164" fontId="4" fillId="2" borderId="2" xfId="1" applyNumberFormat="1" applyFont="1" applyFill="1" applyBorder="1"/>
    <xf numFmtId="164" fontId="5" fillId="2" borderId="2" xfId="1" applyNumberFormat="1" applyFont="1" applyFill="1" applyBorder="1"/>
    <xf numFmtId="0" fontId="5" fillId="2" borderId="3" xfId="1" applyFont="1" applyFill="1" applyBorder="1"/>
    <xf numFmtId="0" fontId="3" fillId="3" borderId="0" xfId="1" applyFont="1" applyFill="1"/>
    <xf numFmtId="15" fontId="6" fillId="4" borderId="4" xfId="1" applyNumberFormat="1" applyFont="1" applyFill="1" applyBorder="1" applyAlignment="1">
      <alignment horizontal="left" vertical="center"/>
    </xf>
    <xf numFmtId="15" fontId="6" fillId="4" borderId="4" xfId="1" applyNumberFormat="1" applyFont="1" applyFill="1" applyBorder="1" applyAlignment="1">
      <alignment horizontal="left" vertical="center" wrapText="1"/>
    </xf>
    <xf numFmtId="164" fontId="6" fillId="4" borderId="5" xfId="1" applyNumberFormat="1" applyFont="1" applyFill="1" applyBorder="1" applyAlignment="1">
      <alignment horizontal="left" vertical="center" wrapText="1"/>
    </xf>
    <xf numFmtId="164" fontId="6" fillId="4" borderId="6" xfId="1" applyNumberFormat="1" applyFont="1" applyFill="1" applyBorder="1" applyAlignment="1">
      <alignment horizontal="left" vertical="center" wrapText="1"/>
    </xf>
    <xf numFmtId="0" fontId="6" fillId="4" borderId="7" xfId="1" applyFont="1" applyFill="1" applyBorder="1" applyAlignment="1">
      <alignment horizontal="left" vertical="center" wrapText="1"/>
    </xf>
    <xf numFmtId="0" fontId="7" fillId="3" borderId="0" xfId="1" applyFont="1" applyFill="1"/>
    <xf numFmtId="0" fontId="7" fillId="3" borderId="0" xfId="1" applyFont="1" applyFill="1" applyBorder="1"/>
    <xf numFmtId="0" fontId="8" fillId="0" borderId="8" xfId="1" applyFont="1" applyFill="1" applyBorder="1" applyAlignment="1">
      <alignment vertical="top"/>
    </xf>
    <xf numFmtId="0" fontId="9" fillId="0" borderId="9" xfId="1" applyFont="1" applyFill="1" applyBorder="1" applyAlignment="1">
      <alignment vertical="center" wrapText="1"/>
    </xf>
    <xf numFmtId="164" fontId="11" fillId="0" borderId="9" xfId="2" applyNumberFormat="1" applyFont="1" applyFill="1" applyBorder="1" applyAlignment="1">
      <alignment vertical="center"/>
    </xf>
    <xf numFmtId="164" fontId="11" fillId="0" borderId="10" xfId="2" applyNumberFormat="1" applyFont="1" applyFill="1" applyBorder="1" applyAlignment="1">
      <alignment vertical="center"/>
    </xf>
    <xf numFmtId="0" fontId="12" fillId="0" borderId="11" xfId="1" applyFont="1" applyFill="1" applyBorder="1" applyAlignment="1">
      <alignment horizontal="left"/>
    </xf>
    <xf numFmtId="0" fontId="13" fillId="3" borderId="0" xfId="1" applyFont="1" applyFill="1"/>
    <xf numFmtId="0" fontId="14" fillId="0" borderId="11" xfId="1" applyFont="1" applyFill="1" applyBorder="1" applyAlignment="1">
      <alignment horizontal="left"/>
    </xf>
    <xf numFmtId="0" fontId="15" fillId="0" borderId="12" xfId="1" applyFont="1" applyFill="1" applyBorder="1" applyAlignment="1">
      <alignment vertical="center" wrapText="1"/>
    </xf>
    <xf numFmtId="164" fontId="11" fillId="0" borderId="9" xfId="1" applyNumberFormat="1" applyFont="1" applyFill="1" applyBorder="1" applyAlignment="1">
      <alignment vertical="center"/>
    </xf>
    <xf numFmtId="164" fontId="11" fillId="0" borderId="12" xfId="1" applyNumberFormat="1" applyFont="1" applyFill="1" applyBorder="1" applyAlignment="1">
      <alignment vertical="center"/>
    </xf>
    <xf numFmtId="164" fontId="11" fillId="0" borderId="13" xfId="1" applyNumberFormat="1" applyFont="1" applyFill="1" applyBorder="1" applyAlignment="1">
      <alignment vertical="center"/>
    </xf>
    <xf numFmtId="0" fontId="9" fillId="0" borderId="15" xfId="1" applyFont="1" applyFill="1" applyBorder="1" applyAlignment="1">
      <alignment vertical="center" wrapText="1"/>
    </xf>
    <xf numFmtId="164" fontId="11" fillId="0" borderId="15" xfId="1" applyNumberFormat="1" applyFont="1" applyFill="1" applyBorder="1" applyAlignment="1">
      <alignment vertical="center"/>
    </xf>
    <xf numFmtId="164" fontId="11" fillId="0" borderId="16" xfId="1" applyNumberFormat="1" applyFont="1" applyFill="1" applyBorder="1" applyAlignment="1">
      <alignment vertical="center"/>
    </xf>
    <xf numFmtId="164" fontId="11" fillId="0" borderId="17" xfId="1" applyNumberFormat="1" applyFont="1" applyFill="1" applyBorder="1" applyAlignment="1">
      <alignment vertical="center"/>
    </xf>
    <xf numFmtId="0" fontId="14" fillId="0" borderId="18" xfId="1" applyFont="1" applyFill="1" applyBorder="1" applyAlignment="1">
      <alignment horizontal="left"/>
    </xf>
    <xf numFmtId="0" fontId="16" fillId="5" borderId="19" xfId="1" applyFont="1" applyFill="1" applyBorder="1" applyAlignment="1">
      <alignment horizontal="right"/>
    </xf>
    <xf numFmtId="0" fontId="15" fillId="5" borderId="12" xfId="1" applyFont="1" applyFill="1" applyBorder="1" applyAlignment="1">
      <alignment vertical="center" wrapText="1"/>
    </xf>
    <xf numFmtId="164" fontId="17" fillId="5" borderId="12" xfId="1" applyNumberFormat="1" applyFont="1" applyFill="1" applyBorder="1" applyAlignment="1">
      <alignment vertical="center"/>
    </xf>
    <xf numFmtId="164" fontId="11" fillId="5" borderId="12" xfId="1" applyNumberFormat="1" applyFont="1" applyFill="1" applyBorder="1" applyAlignment="1">
      <alignment vertical="center"/>
    </xf>
    <xf numFmtId="0" fontId="14" fillId="5" borderId="11" xfId="1" applyFont="1" applyFill="1" applyBorder="1" applyAlignment="1">
      <alignment horizontal="left"/>
    </xf>
    <xf numFmtId="0" fontId="16" fillId="0" borderId="8" xfId="1" applyFont="1" applyFill="1" applyBorder="1" applyAlignment="1">
      <alignment horizontal="right"/>
    </xf>
    <xf numFmtId="0" fontId="15" fillId="0" borderId="9" xfId="1" applyFont="1" applyFill="1" applyBorder="1" applyAlignment="1">
      <alignment vertical="center" wrapText="1"/>
    </xf>
    <xf numFmtId="164" fontId="11" fillId="0" borderId="10" xfId="1" applyNumberFormat="1" applyFont="1" applyFill="1" applyBorder="1" applyAlignment="1">
      <alignment vertical="center"/>
    </xf>
    <xf numFmtId="0" fontId="14" fillId="0" borderId="20" xfId="1" applyFont="1" applyFill="1" applyBorder="1" applyAlignment="1">
      <alignment horizontal="left"/>
    </xf>
    <xf numFmtId="0" fontId="16" fillId="0" borderId="19" xfId="1" applyFont="1" applyFill="1" applyBorder="1" applyAlignment="1">
      <alignment horizontal="right"/>
    </xf>
    <xf numFmtId="0" fontId="16" fillId="0" borderId="21" xfId="1" applyFont="1" applyFill="1" applyBorder="1" applyAlignment="1">
      <alignment horizontal="right"/>
    </xf>
    <xf numFmtId="0" fontId="15" fillId="0" borderId="16" xfId="1" applyFont="1" applyFill="1" applyBorder="1" applyAlignment="1">
      <alignment vertical="center" wrapText="1"/>
    </xf>
    <xf numFmtId="164" fontId="11" fillId="5" borderId="9" xfId="1" applyNumberFormat="1" applyFont="1" applyFill="1" applyBorder="1" applyAlignment="1">
      <alignment vertical="center"/>
    </xf>
    <xf numFmtId="164" fontId="11" fillId="5" borderId="13" xfId="1" applyNumberFormat="1" applyFont="1" applyFill="1" applyBorder="1" applyAlignment="1">
      <alignment vertical="center"/>
    </xf>
    <xf numFmtId="0" fontId="14" fillId="5" borderId="11" xfId="1" applyFont="1" applyFill="1" applyBorder="1" applyAlignment="1">
      <alignment horizontal="left" vertical="center"/>
    </xf>
    <xf numFmtId="165" fontId="18" fillId="3" borderId="0" xfId="1" applyNumberFormat="1" applyFont="1" applyFill="1"/>
    <xf numFmtId="0" fontId="14" fillId="0" borderId="11" xfId="1" applyFont="1" applyFill="1" applyBorder="1" applyAlignment="1">
      <alignment horizontal="left" vertical="center"/>
    </xf>
    <xf numFmtId="0" fontId="15" fillId="5" borderId="12" xfId="1" applyFont="1" applyFill="1" applyBorder="1" applyAlignment="1">
      <alignment horizontal="left" vertical="center" wrapText="1"/>
    </xf>
    <xf numFmtId="165" fontId="11" fillId="5" borderId="9" xfId="1" applyNumberFormat="1" applyFont="1" applyFill="1" applyBorder="1" applyAlignment="1">
      <alignment vertical="center"/>
    </xf>
    <xf numFmtId="165" fontId="11" fillId="5" borderId="16" xfId="1" applyNumberFormat="1" applyFont="1" applyFill="1" applyBorder="1" applyAlignment="1">
      <alignment vertical="center"/>
    </xf>
    <xf numFmtId="165" fontId="11" fillId="5" borderId="17" xfId="1" applyNumberFormat="1" applyFont="1" applyFill="1" applyBorder="1" applyAlignment="1">
      <alignment vertical="center"/>
    </xf>
    <xf numFmtId="14" fontId="13" fillId="3" borderId="0" xfId="1" applyNumberFormat="1" applyFont="1" applyFill="1"/>
    <xf numFmtId="0" fontId="15" fillId="0" borderId="16" xfId="1" applyFont="1" applyFill="1" applyBorder="1" applyAlignment="1">
      <alignment horizontal="left" vertical="center" wrapText="1"/>
    </xf>
    <xf numFmtId="165" fontId="11" fillId="0" borderId="15" xfId="1" applyNumberFormat="1" applyFont="1" applyFill="1" applyBorder="1" applyAlignment="1">
      <alignment vertical="center"/>
    </xf>
    <xf numFmtId="165" fontId="11" fillId="0" borderId="22" xfId="1" applyNumberFormat="1" applyFont="1" applyFill="1" applyBorder="1" applyAlignment="1">
      <alignment vertical="center"/>
    </xf>
    <xf numFmtId="165" fontId="11" fillId="0" borderId="16" xfId="1" applyNumberFormat="1" applyFont="1" applyFill="1" applyBorder="1" applyAlignment="1">
      <alignment vertical="center"/>
    </xf>
    <xf numFmtId="165" fontId="11" fillId="0" borderId="23" xfId="1" applyNumberFormat="1" applyFont="1" applyFill="1" applyBorder="1" applyAlignment="1">
      <alignment vertical="center"/>
    </xf>
    <xf numFmtId="0" fontId="14" fillId="0" borderId="24" xfId="1" applyFont="1" applyFill="1" applyBorder="1" applyAlignment="1">
      <alignment horizontal="left" vertical="center"/>
    </xf>
    <xf numFmtId="0" fontId="12" fillId="6" borderId="4" xfId="1" applyFont="1" applyFill="1" applyBorder="1" applyAlignment="1">
      <alignment horizontal="right"/>
    </xf>
    <xf numFmtId="0" fontId="6" fillId="6" borderId="5" xfId="1" applyFont="1" applyFill="1" applyBorder="1" applyAlignment="1">
      <alignment horizontal="left" vertical="center" wrapText="1"/>
    </xf>
    <xf numFmtId="0" fontId="15" fillId="6" borderId="5" xfId="1" applyFont="1" applyFill="1" applyBorder="1" applyAlignment="1">
      <alignment horizontal="left" vertical="center" wrapText="1"/>
    </xf>
    <xf numFmtId="164" fontId="17" fillId="6" borderId="5" xfId="1" applyNumberFormat="1" applyFont="1" applyFill="1" applyBorder="1" applyAlignment="1">
      <alignment vertical="center"/>
    </xf>
    <xf numFmtId="164" fontId="11" fillId="6" borderId="5" xfId="1" applyNumberFormat="1" applyFont="1" applyFill="1" applyBorder="1" applyAlignment="1">
      <alignment vertical="center"/>
    </xf>
    <xf numFmtId="164" fontId="11" fillId="6" borderId="6" xfId="1" applyNumberFormat="1" applyFont="1" applyFill="1" applyBorder="1" applyAlignment="1">
      <alignment vertical="center"/>
    </xf>
    <xf numFmtId="0" fontId="14" fillId="6" borderId="7" xfId="1" applyFont="1" applyFill="1" applyBorder="1" applyAlignment="1">
      <alignment horizontal="left" vertical="center"/>
    </xf>
    <xf numFmtId="0" fontId="12" fillId="0" borderId="8" xfId="1" applyFont="1" applyFill="1" applyBorder="1" applyAlignment="1">
      <alignment horizontal="right"/>
    </xf>
    <xf numFmtId="0" fontId="9" fillId="0" borderId="9" xfId="1" applyFont="1" applyFill="1" applyBorder="1" applyAlignment="1">
      <alignment horizontal="left" vertical="center" wrapText="1"/>
    </xf>
    <xf numFmtId="0" fontId="14" fillId="0" borderId="20" xfId="1" applyFont="1" applyFill="1" applyBorder="1" applyAlignment="1">
      <alignment horizontal="left" vertical="center"/>
    </xf>
    <xf numFmtId="0" fontId="12" fillId="0" borderId="19" xfId="1" applyFont="1" applyFill="1" applyBorder="1" applyAlignment="1">
      <alignment horizontal="right"/>
    </xf>
    <xf numFmtId="0" fontId="9" fillId="0" borderId="12" xfId="1" applyFont="1" applyFill="1" applyBorder="1" applyAlignment="1">
      <alignment horizontal="left" vertical="center" wrapText="1"/>
    </xf>
    <xf numFmtId="0" fontId="8" fillId="0" borderId="21" xfId="1" applyFont="1" applyFill="1" applyBorder="1" applyAlignment="1">
      <alignment vertical="top"/>
    </xf>
    <xf numFmtId="0" fontId="9" fillId="0" borderId="16" xfId="1" applyFont="1" applyFill="1" applyBorder="1" applyAlignment="1">
      <alignment horizontal="left" vertical="center" wrapText="1"/>
    </xf>
    <xf numFmtId="164" fontId="11" fillId="0" borderId="22" xfId="1" applyNumberFormat="1" applyFont="1" applyFill="1" applyBorder="1" applyAlignment="1">
      <alignment vertical="center"/>
    </xf>
    <xf numFmtId="0" fontId="14" fillId="0" borderId="18" xfId="1" applyFont="1" applyFill="1" applyBorder="1" applyAlignment="1">
      <alignment horizontal="left" vertical="center"/>
    </xf>
    <xf numFmtId="0" fontId="8" fillId="7" borderId="25" xfId="1" applyFont="1" applyFill="1" applyBorder="1" applyAlignment="1">
      <alignment vertical="top"/>
    </xf>
    <xf numFmtId="0" fontId="15" fillId="7" borderId="26" xfId="1" applyFont="1" applyFill="1" applyBorder="1" applyAlignment="1">
      <alignment vertical="center" wrapText="1"/>
    </xf>
    <xf numFmtId="0" fontId="9" fillId="7" borderId="26" xfId="1" applyFont="1" applyFill="1" applyBorder="1" applyAlignment="1">
      <alignment horizontal="left" vertical="center" wrapText="1"/>
    </xf>
    <xf numFmtId="164" fontId="11" fillId="7" borderId="26" xfId="1" applyNumberFormat="1" applyFont="1" applyFill="1" applyBorder="1" applyAlignment="1">
      <alignment vertical="center"/>
    </xf>
    <xf numFmtId="164" fontId="11" fillId="7" borderId="27" xfId="1" applyNumberFormat="1" applyFont="1" applyFill="1" applyBorder="1" applyAlignment="1">
      <alignment vertical="center"/>
    </xf>
    <xf numFmtId="0" fontId="14" fillId="7" borderId="28" xfId="1" applyFont="1" applyFill="1" applyBorder="1" applyAlignment="1">
      <alignment horizontal="left" vertical="center"/>
    </xf>
    <xf numFmtId="0" fontId="8" fillId="0" borderId="19" xfId="1" applyFont="1" applyFill="1" applyBorder="1" applyAlignment="1">
      <alignment vertical="top"/>
    </xf>
    <xf numFmtId="0" fontId="13" fillId="0" borderId="0" xfId="1" applyFont="1" applyFill="1"/>
    <xf numFmtId="0" fontId="3" fillId="0" borderId="0" xfId="1" applyFont="1" applyFill="1"/>
    <xf numFmtId="165" fontId="18" fillId="0" borderId="0" xfId="1" applyNumberFormat="1" applyFont="1" applyFill="1"/>
    <xf numFmtId="165" fontId="11" fillId="0" borderId="9" xfId="1" applyNumberFormat="1" applyFont="1" applyFill="1" applyBorder="1" applyAlignment="1">
      <alignment vertical="center"/>
    </xf>
    <xf numFmtId="0" fontId="14" fillId="0" borderId="20" xfId="1" applyFont="1" applyFill="1" applyBorder="1" applyAlignment="1">
      <alignment horizontal="left" vertical="center" wrapText="1"/>
    </xf>
    <xf numFmtId="0" fontId="12" fillId="5" borderId="4" xfId="1" applyFont="1" applyFill="1" applyBorder="1" applyAlignment="1">
      <alignment horizontal="right"/>
    </xf>
    <xf numFmtId="0" fontId="15" fillId="5" borderId="5" xfId="1" applyFont="1" applyFill="1" applyBorder="1" applyAlignment="1">
      <alignment vertical="center" wrapText="1"/>
    </xf>
    <xf numFmtId="164" fontId="17" fillId="5" borderId="5" xfId="1" applyNumberFormat="1" applyFont="1" applyFill="1" applyBorder="1" applyAlignment="1">
      <alignment vertical="center"/>
    </xf>
    <xf numFmtId="164" fontId="11" fillId="5" borderId="5" xfId="1" applyNumberFormat="1" applyFont="1" applyFill="1" applyBorder="1" applyAlignment="1">
      <alignment vertical="center"/>
    </xf>
    <xf numFmtId="164" fontId="11" fillId="5" borderId="6" xfId="1" applyNumberFormat="1" applyFont="1" applyFill="1" applyBorder="1" applyAlignment="1">
      <alignment vertical="center"/>
    </xf>
    <xf numFmtId="0" fontId="14" fillId="5" borderId="7" xfId="1" applyFont="1" applyFill="1" applyBorder="1" applyAlignment="1">
      <alignment horizontal="left" vertical="center"/>
    </xf>
    <xf numFmtId="0" fontId="12" fillId="0" borderId="14" xfId="1" applyFont="1" applyFill="1" applyBorder="1" applyAlignment="1">
      <alignment horizontal="right"/>
    </xf>
    <xf numFmtId="0" fontId="15" fillId="0" borderId="15" xfId="1" applyFont="1" applyFill="1" applyBorder="1" applyAlignment="1">
      <alignment vertical="center" wrapText="1"/>
    </xf>
    <xf numFmtId="0" fontId="14" fillId="0" borderId="29" xfId="1" applyFont="1" applyFill="1" applyBorder="1" applyAlignment="1">
      <alignment horizontal="left" vertical="center"/>
    </xf>
    <xf numFmtId="0" fontId="12" fillId="7" borderId="4" xfId="1" applyFont="1" applyFill="1" applyBorder="1" applyAlignment="1">
      <alignment horizontal="right"/>
    </xf>
    <xf numFmtId="0" fontId="15" fillId="7" borderId="5" xfId="1" applyFont="1" applyFill="1" applyBorder="1" applyAlignment="1">
      <alignment vertical="center" wrapText="1"/>
    </xf>
    <xf numFmtId="164" fontId="11" fillId="7" borderId="5" xfId="1" applyNumberFormat="1" applyFont="1" applyFill="1" applyBorder="1" applyAlignment="1">
      <alignment vertical="center"/>
    </xf>
    <xf numFmtId="164" fontId="11" fillId="7" borderId="6" xfId="1" applyNumberFormat="1" applyFont="1" applyFill="1" applyBorder="1" applyAlignment="1">
      <alignment vertical="center"/>
    </xf>
    <xf numFmtId="0" fontId="14" fillId="7" borderId="7" xfId="1" applyFont="1" applyFill="1" applyBorder="1" applyAlignment="1">
      <alignment horizontal="left" vertical="center"/>
    </xf>
    <xf numFmtId="0" fontId="15" fillId="0" borderId="9" xfId="1" applyFont="1" applyFill="1" applyBorder="1" applyAlignment="1">
      <alignment wrapText="1"/>
    </xf>
    <xf numFmtId="164" fontId="9" fillId="0" borderId="9" xfId="1" applyNumberFormat="1" applyFont="1" applyFill="1" applyBorder="1"/>
    <xf numFmtId="0" fontId="19" fillId="0" borderId="20" xfId="0" applyFont="1" applyFill="1" applyBorder="1" applyAlignment="1">
      <alignment vertical="center"/>
    </xf>
    <xf numFmtId="0" fontId="15" fillId="0" borderId="12" xfId="1" applyFont="1" applyFill="1" applyBorder="1" applyAlignment="1">
      <alignment wrapText="1"/>
    </xf>
    <xf numFmtId="164" fontId="9" fillId="0" borderId="12" xfId="1" applyNumberFormat="1" applyFont="1" applyFill="1" applyBorder="1"/>
    <xf numFmtId="165" fontId="11" fillId="0" borderId="12" xfId="1" applyNumberFormat="1" applyFont="1" applyFill="1" applyBorder="1" applyAlignment="1">
      <alignment vertical="center"/>
    </xf>
    <xf numFmtId="0" fontId="19" fillId="0" borderId="11" xfId="0" applyFont="1" applyFill="1" applyBorder="1" applyAlignment="1">
      <alignment vertical="center"/>
    </xf>
    <xf numFmtId="0" fontId="9" fillId="0" borderId="16" xfId="1" applyFont="1" applyFill="1" applyBorder="1" applyAlignment="1">
      <alignment wrapText="1"/>
    </xf>
    <xf numFmtId="164" fontId="9" fillId="0" borderId="16" xfId="1" applyNumberFormat="1" applyFont="1" applyFill="1" applyBorder="1"/>
    <xf numFmtId="0" fontId="19" fillId="0" borderId="18" xfId="0" applyFont="1" applyFill="1" applyBorder="1" applyAlignment="1">
      <alignment vertical="center"/>
    </xf>
    <xf numFmtId="0" fontId="16" fillId="5" borderId="4" xfId="1" applyFont="1" applyFill="1" applyBorder="1" applyAlignment="1">
      <alignment horizontal="right"/>
    </xf>
    <xf numFmtId="0" fontId="19" fillId="5" borderId="7" xfId="0" applyFont="1" applyFill="1" applyBorder="1" applyAlignment="1">
      <alignment vertical="center"/>
    </xf>
    <xf numFmtId="0" fontId="16" fillId="0" borderId="14" xfId="1" applyFont="1" applyFill="1" applyBorder="1" applyAlignment="1">
      <alignment horizontal="right"/>
    </xf>
    <xf numFmtId="0" fontId="16" fillId="7" borderId="4" xfId="1" applyFont="1" applyFill="1" applyBorder="1" applyAlignment="1">
      <alignment horizontal="right"/>
    </xf>
    <xf numFmtId="0" fontId="9" fillId="0" borderId="12" xfId="1" applyFont="1" applyFill="1" applyBorder="1" applyAlignment="1">
      <alignment vertical="center" wrapText="1"/>
    </xf>
    <xf numFmtId="0" fontId="14" fillId="0" borderId="11" xfId="1" applyFont="1" applyFill="1" applyBorder="1" applyAlignment="1">
      <alignment horizontal="left" vertical="center" wrapText="1"/>
    </xf>
    <xf numFmtId="0" fontId="13" fillId="3" borderId="0" xfId="1" applyFont="1" applyFill="1" applyAlignment="1">
      <alignment vertical="center"/>
    </xf>
    <xf numFmtId="0" fontId="9" fillId="0" borderId="16" xfId="1" applyFont="1" applyFill="1" applyBorder="1" applyAlignment="1">
      <alignment vertical="center" wrapText="1"/>
    </xf>
    <xf numFmtId="0" fontId="9" fillId="5" borderId="5" xfId="1" applyFont="1" applyFill="1" applyBorder="1" applyAlignment="1">
      <alignment vertical="center" wrapText="1"/>
    </xf>
    <xf numFmtId="164" fontId="15" fillId="5" borderId="5" xfId="1" applyNumberFormat="1" applyFont="1" applyFill="1" applyBorder="1" applyAlignment="1">
      <alignment vertical="center" wrapText="1"/>
    </xf>
    <xf numFmtId="164" fontId="9" fillId="5" borderId="5" xfId="1" applyNumberFormat="1" applyFont="1" applyFill="1" applyBorder="1" applyAlignment="1">
      <alignment vertical="center" wrapText="1"/>
    </xf>
    <xf numFmtId="0" fontId="14" fillId="0" borderId="29" xfId="1" applyFont="1" applyFill="1" applyBorder="1" applyAlignment="1">
      <alignment horizontal="left"/>
    </xf>
    <xf numFmtId="0" fontId="6" fillId="6" borderId="5" xfId="1" applyFont="1" applyFill="1" applyBorder="1" applyAlignment="1">
      <alignment vertical="center" wrapText="1"/>
    </xf>
    <xf numFmtId="0" fontId="15" fillId="6" borderId="5" xfId="1" applyFont="1" applyFill="1" applyBorder="1" applyAlignment="1">
      <alignment vertical="center" wrapText="1"/>
    </xf>
    <xf numFmtId="0" fontId="14" fillId="6" borderId="7" xfId="1" applyFont="1" applyFill="1" applyBorder="1" applyAlignment="1">
      <alignment horizontal="left"/>
    </xf>
    <xf numFmtId="0" fontId="12" fillId="0" borderId="9" xfId="1" applyFont="1" applyFill="1" applyBorder="1" applyAlignment="1">
      <alignment horizontal="right"/>
    </xf>
    <xf numFmtId="164" fontId="17" fillId="0" borderId="9" xfId="1" applyNumberFormat="1" applyFont="1" applyFill="1" applyBorder="1" applyAlignment="1">
      <alignment vertical="center"/>
    </xf>
    <xf numFmtId="0" fontId="12" fillId="0" borderId="21" xfId="1" applyFont="1" applyFill="1" applyBorder="1" applyAlignment="1">
      <alignment horizontal="right"/>
    </xf>
    <xf numFmtId="0" fontId="12" fillId="0" borderId="16" xfId="1" applyFont="1" applyFill="1" applyBorder="1" applyAlignment="1">
      <alignment horizontal="right"/>
    </xf>
    <xf numFmtId="164" fontId="17" fillId="0" borderId="16" xfId="1" applyNumberFormat="1" applyFont="1" applyFill="1" applyBorder="1" applyAlignment="1">
      <alignment vertical="center"/>
    </xf>
    <xf numFmtId="0" fontId="15" fillId="6" borderId="5" xfId="1" applyFont="1" applyFill="1" applyBorder="1" applyAlignment="1">
      <alignment wrapText="1"/>
    </xf>
    <xf numFmtId="166" fontId="17" fillId="6" borderId="5" xfId="1" applyNumberFormat="1" applyFont="1" applyFill="1" applyBorder="1"/>
    <xf numFmtId="164" fontId="17" fillId="6" borderId="5" xfId="1" applyNumberFormat="1" applyFont="1" applyFill="1" applyBorder="1"/>
    <xf numFmtId="164" fontId="17" fillId="6" borderId="30" xfId="1" applyNumberFormat="1" applyFont="1" applyFill="1" applyBorder="1"/>
    <xf numFmtId="0" fontId="14" fillId="6" borderId="31" xfId="1" applyFont="1" applyFill="1" applyBorder="1" applyAlignment="1">
      <alignment horizontal="left"/>
    </xf>
    <xf numFmtId="0" fontId="5" fillId="3" borderId="0" xfId="1" applyFont="1" applyFill="1"/>
    <xf numFmtId="0" fontId="3" fillId="3" borderId="0" xfId="1" applyFont="1" applyFill="1" applyAlignment="1">
      <alignment wrapText="1"/>
    </xf>
    <xf numFmtId="164" fontId="4" fillId="3" borderId="0" xfId="1" applyNumberFormat="1" applyFont="1" applyFill="1"/>
    <xf numFmtId="164" fontId="5" fillId="3" borderId="0" xfId="1" applyNumberFormat="1" applyFont="1" applyFill="1"/>
    <xf numFmtId="0" fontId="3" fillId="3" borderId="0" xfId="1" applyFont="1" applyFill="1" applyBorder="1" applyAlignment="1">
      <alignment vertical="top"/>
    </xf>
    <xf numFmtId="164" fontId="3" fillId="3" borderId="0" xfId="1" applyNumberFormat="1" applyFont="1" applyFill="1" applyBorder="1" applyAlignment="1">
      <alignment vertical="top"/>
    </xf>
    <xf numFmtId="0" fontId="3" fillId="3" borderId="0" xfId="1" applyFont="1" applyFill="1" applyAlignment="1">
      <alignment vertical="top"/>
    </xf>
    <xf numFmtId="0" fontId="3" fillId="3" borderId="0" xfId="2" applyFont="1" applyFill="1" applyAlignment="1">
      <alignment vertical="top"/>
    </xf>
    <xf numFmtId="164" fontId="17" fillId="5" borderId="9" xfId="1" applyNumberFormat="1" applyFont="1" applyFill="1" applyBorder="1" applyAlignment="1">
      <alignment vertical="center"/>
    </xf>
    <xf numFmtId="165" fontId="17" fillId="5" borderId="9" xfId="1" applyNumberFormat="1" applyFont="1" applyFill="1" applyBorder="1" applyAlignment="1">
      <alignment vertical="center"/>
    </xf>
    <xf numFmtId="0" fontId="16" fillId="2" borderId="19" xfId="1" applyFont="1" applyFill="1" applyBorder="1" applyAlignment="1">
      <alignment horizontal="right"/>
    </xf>
    <xf numFmtId="0" fontId="15" fillId="2" borderId="12" xfId="1" applyFont="1" applyFill="1" applyBorder="1" applyAlignment="1">
      <alignment vertical="center" wrapText="1"/>
    </xf>
    <xf numFmtId="164" fontId="17" fillId="2" borderId="9" xfId="1" applyNumberFormat="1" applyFont="1" applyFill="1" applyBorder="1" applyAlignment="1">
      <alignment vertical="center"/>
    </xf>
    <xf numFmtId="164" fontId="11" fillId="2" borderId="9" xfId="1" applyNumberFormat="1" applyFont="1" applyFill="1" applyBorder="1" applyAlignment="1">
      <alignment vertical="center"/>
    </xf>
    <xf numFmtId="164" fontId="11" fillId="2" borderId="12" xfId="1" applyNumberFormat="1" applyFont="1" applyFill="1" applyBorder="1" applyAlignment="1">
      <alignment vertical="center"/>
    </xf>
    <xf numFmtId="164" fontId="11" fillId="2" borderId="13" xfId="1" applyNumberFormat="1" applyFont="1" applyFill="1" applyBorder="1" applyAlignment="1">
      <alignment vertical="center"/>
    </xf>
    <xf numFmtId="0" fontId="14" fillId="2" borderId="11" xfId="1" applyFont="1" applyFill="1" applyBorder="1" applyAlignment="1">
      <alignment horizontal="left" vertical="center"/>
    </xf>
    <xf numFmtId="0" fontId="3" fillId="2" borderId="0" xfId="1" applyFont="1" applyFill="1" applyAlignment="1">
      <alignment wrapText="1"/>
    </xf>
    <xf numFmtId="0" fontId="21" fillId="2" borderId="0" xfId="1" applyFont="1" applyFill="1"/>
    <xf numFmtId="0" fontId="9" fillId="2" borderId="0" xfId="1" applyFont="1" applyFill="1" applyAlignment="1">
      <alignment wrapText="1"/>
    </xf>
    <xf numFmtId="164" fontId="22" fillId="2" borderId="0" xfId="1" applyNumberFormat="1" applyFont="1" applyFill="1"/>
    <xf numFmtId="164" fontId="21" fillId="2" borderId="0" xfId="1" applyNumberFormat="1" applyFont="1" applyFill="1"/>
    <xf numFmtId="0" fontId="23" fillId="2" borderId="0" xfId="2" applyFont="1" applyFill="1" applyAlignment="1">
      <alignment vertical="top"/>
    </xf>
    <xf numFmtId="0" fontId="10" fillId="2" borderId="0" xfId="2" applyFont="1" applyFill="1" applyAlignment="1">
      <alignment vertical="top"/>
    </xf>
    <xf numFmtId="0" fontId="16" fillId="0" borderId="9" xfId="1" applyFont="1" applyFill="1" applyBorder="1" applyAlignment="1">
      <alignment horizontal="right"/>
    </xf>
    <xf numFmtId="164" fontId="9" fillId="0" borderId="9" xfId="1" applyNumberFormat="1" applyFont="1" applyFill="1" applyBorder="1" applyAlignment="1">
      <alignment vertical="center" wrapText="1"/>
    </xf>
    <xf numFmtId="0" fontId="14" fillId="0" borderId="9" xfId="1" applyFont="1" applyFill="1" applyBorder="1" applyAlignment="1">
      <alignment horizontal="left" vertical="center"/>
    </xf>
    <xf numFmtId="0" fontId="10" fillId="2" borderId="0" xfId="2" applyFont="1" applyFill="1" applyAlignment="1">
      <alignment horizontal="left" vertical="top" wrapText="1"/>
    </xf>
    <xf numFmtId="0" fontId="0" fillId="0" borderId="0" xfId="0" applyAlignment="1">
      <alignment vertical="top" wrapText="1"/>
    </xf>
    <xf numFmtId="0" fontId="0" fillId="0" borderId="0" xfId="0" applyAlignment="1">
      <alignment wrapText="1"/>
    </xf>
    <xf numFmtId="0" fontId="9" fillId="2" borderId="0" xfId="2" applyFont="1" applyFill="1" applyAlignment="1">
      <alignment horizontal="left" vertical="top" wrapText="1"/>
    </xf>
    <xf numFmtId="0" fontId="13" fillId="3" borderId="0" xfId="1" applyFont="1" applyFill="1" applyAlignment="1">
      <alignment wrapText="1"/>
    </xf>
    <xf numFmtId="0" fontId="26" fillId="2" borderId="0" xfId="2" applyFont="1" applyFill="1" applyAlignment="1">
      <alignment vertical="top" wrapText="1"/>
    </xf>
  </cellXfs>
  <cellStyles count="3">
    <cellStyle name="Normal" xfId="0" builtinId="0"/>
    <cellStyle name="Normal 2" xfId="2" xr:uid="{1D645915-DAFF-FC46-A6D3-9318B021EBBB}"/>
    <cellStyle name="Normal 3" xfId="1" xr:uid="{8850031A-7624-7245-BE69-C5E4D1A54C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84969-38BE-7D4B-98B5-B30E8D9AB0FE}">
  <dimension ref="A1:N92"/>
  <sheetViews>
    <sheetView tabSelected="1" topLeftCell="A48" workbookViewId="0">
      <selection activeCell="I55" sqref="I55"/>
    </sheetView>
  </sheetViews>
  <sheetFormatPr baseColWidth="10" defaultColWidth="11.33203125" defaultRowHeight="14" outlineLevelRow="1"/>
  <cols>
    <col min="1" max="1" width="22.83203125" style="141" bestFit="1" customWidth="1"/>
    <col min="2" max="2" width="25.1640625" style="136" bestFit="1" customWidth="1"/>
    <col min="3" max="3" width="29.1640625" style="136" customWidth="1"/>
    <col min="4" max="4" width="12.33203125" style="137" customWidth="1"/>
    <col min="5" max="5" width="12.5" style="138" hidden="1" customWidth="1"/>
    <col min="6" max="6" width="13" style="138" hidden="1" customWidth="1"/>
    <col min="7" max="8" width="13" style="138" customWidth="1"/>
    <col min="9" max="9" width="59.5" style="135" bestFit="1" customWidth="1"/>
    <col min="10" max="10" width="11.33203125" style="6"/>
    <col min="11" max="11" width="27.5" style="6" customWidth="1"/>
    <col min="12" max="13" width="10.6640625" style="6" bestFit="1" customWidth="1"/>
    <col min="14" max="14" width="20.33203125" style="6" bestFit="1" customWidth="1"/>
    <col min="15" max="16384" width="11.33203125" style="6"/>
  </cols>
  <sheetData>
    <row r="1" spans="1:14" ht="20" thickBot="1">
      <c r="A1" s="1" t="s">
        <v>56</v>
      </c>
      <c r="B1" s="2"/>
      <c r="C1" s="2"/>
      <c r="D1" s="3"/>
      <c r="E1" s="4"/>
      <c r="F1" s="4"/>
      <c r="G1" s="4"/>
      <c r="H1" s="4"/>
      <c r="I1" s="5"/>
    </row>
    <row r="2" spans="1:14" s="13" customFormat="1" ht="35" customHeight="1" thickBot="1">
      <c r="A2" s="7"/>
      <c r="B2" s="7"/>
      <c r="C2" s="8"/>
      <c r="D2" s="9" t="s">
        <v>0</v>
      </c>
      <c r="E2" s="9" t="s">
        <v>1</v>
      </c>
      <c r="F2" s="9" t="s">
        <v>2</v>
      </c>
      <c r="G2" s="10" t="s">
        <v>1</v>
      </c>
      <c r="H2" s="10" t="s">
        <v>3</v>
      </c>
      <c r="I2" s="11" t="s">
        <v>4</v>
      </c>
      <c r="J2" s="12"/>
    </row>
    <row r="3" spans="1:14" ht="16">
      <c r="A3" s="14" t="s">
        <v>5</v>
      </c>
      <c r="B3" s="15"/>
      <c r="C3" s="15"/>
      <c r="D3" s="16"/>
      <c r="E3" s="16"/>
      <c r="F3" s="16"/>
      <c r="G3" s="17"/>
      <c r="H3" s="17"/>
      <c r="I3" s="18"/>
      <c r="J3" s="19"/>
    </row>
    <row r="4" spans="1:14" ht="16">
      <c r="A4" s="14"/>
      <c r="B4" s="15"/>
      <c r="C4" s="15"/>
      <c r="D4" s="16"/>
      <c r="E4" s="16"/>
      <c r="F4" s="16"/>
      <c r="G4" s="17"/>
      <c r="H4" s="17"/>
      <c r="I4" s="20"/>
      <c r="J4" s="19"/>
    </row>
    <row r="5" spans="1:14" ht="16">
      <c r="A5" s="14"/>
      <c r="B5" s="21" t="s">
        <v>6</v>
      </c>
      <c r="C5" s="15"/>
      <c r="D5" s="22">
        <v>850</v>
      </c>
      <c r="E5" s="22"/>
      <c r="F5" s="23">
        <f>D5-E5</f>
        <v>850</v>
      </c>
      <c r="G5" s="24"/>
      <c r="H5" s="24"/>
      <c r="I5" s="20" t="s">
        <v>29</v>
      </c>
      <c r="J5" s="19"/>
    </row>
    <row r="6" spans="1:14" s="19" customFormat="1" ht="16">
      <c r="A6" s="30"/>
      <c r="B6" s="31" t="s">
        <v>7</v>
      </c>
      <c r="C6" s="31"/>
      <c r="D6" s="32">
        <f>SUM(D5:D5)</f>
        <v>850</v>
      </c>
      <c r="E6" s="33">
        <f>SUM(E5:E5)</f>
        <v>0</v>
      </c>
      <c r="F6" s="33">
        <f>D6-E6</f>
        <v>850</v>
      </c>
      <c r="G6" s="33"/>
      <c r="H6" s="33"/>
      <c r="I6" s="34"/>
    </row>
    <row r="7" spans="1:14" s="19" customFormat="1" ht="15">
      <c r="A7" s="35"/>
      <c r="B7" s="36"/>
      <c r="C7" s="36"/>
      <c r="D7" s="22"/>
      <c r="E7" s="22"/>
      <c r="F7" s="22"/>
      <c r="G7" s="37"/>
      <c r="H7" s="37"/>
      <c r="I7" s="38"/>
    </row>
    <row r="8" spans="1:14" s="19" customFormat="1" ht="16">
      <c r="A8" s="39"/>
      <c r="B8" s="21" t="s">
        <v>8</v>
      </c>
      <c r="C8" s="21"/>
      <c r="D8" s="22">
        <v>1250</v>
      </c>
      <c r="E8" s="22"/>
      <c r="F8" s="23"/>
      <c r="G8" s="24"/>
      <c r="H8" s="24"/>
      <c r="I8" s="20" t="s">
        <v>30</v>
      </c>
    </row>
    <row r="9" spans="1:14" s="19" customFormat="1" ht="15">
      <c r="A9" s="40"/>
      <c r="B9" s="41"/>
      <c r="C9" s="41"/>
      <c r="D9" s="26">
        <v>2000</v>
      </c>
      <c r="E9" s="26"/>
      <c r="F9" s="27"/>
      <c r="G9" s="28"/>
      <c r="H9" s="28"/>
      <c r="I9" s="29" t="s">
        <v>31</v>
      </c>
    </row>
    <row r="10" spans="1:14" s="19" customFormat="1" ht="32">
      <c r="A10" s="30"/>
      <c r="B10" s="31" t="s">
        <v>9</v>
      </c>
      <c r="C10" s="31"/>
      <c r="D10" s="32">
        <f>SUM(D8:D9)</f>
        <v>3250</v>
      </c>
      <c r="E10" s="33">
        <f>SUM(E8:E9)</f>
        <v>0</v>
      </c>
      <c r="F10" s="33">
        <f>D10-E10</f>
        <v>3250</v>
      </c>
      <c r="G10" s="33"/>
      <c r="H10" s="33"/>
      <c r="I10" s="34"/>
    </row>
    <row r="11" spans="1:14" s="19" customFormat="1" ht="15">
      <c r="A11" s="35"/>
      <c r="B11" s="36"/>
      <c r="C11" s="36"/>
      <c r="D11" s="22"/>
      <c r="E11" s="22"/>
      <c r="F11" s="22"/>
      <c r="G11" s="37"/>
      <c r="H11" s="37"/>
      <c r="I11" s="38"/>
    </row>
    <row r="12" spans="1:14" ht="16">
      <c r="A12" s="30"/>
      <c r="B12" s="31" t="s">
        <v>10</v>
      </c>
      <c r="C12" s="31"/>
      <c r="D12" s="143">
        <v>0</v>
      </c>
      <c r="E12" s="42"/>
      <c r="F12" s="33">
        <f>D12-E12</f>
        <v>0</v>
      </c>
      <c r="G12" s="43"/>
      <c r="H12" s="43"/>
      <c r="I12" s="34"/>
      <c r="K12" s="19"/>
      <c r="L12" s="19"/>
      <c r="M12" s="19"/>
      <c r="N12" s="19"/>
    </row>
    <row r="13" spans="1:14" ht="15">
      <c r="A13" s="39"/>
      <c r="B13" s="21"/>
      <c r="C13" s="21"/>
      <c r="D13" s="22"/>
      <c r="E13" s="22"/>
      <c r="F13" s="23"/>
      <c r="G13" s="24"/>
      <c r="H13" s="24"/>
      <c r="I13" s="20"/>
      <c r="K13" s="19"/>
      <c r="L13" s="19"/>
      <c r="M13" s="19"/>
      <c r="N13" s="19"/>
    </row>
    <row r="14" spans="1:14" s="45" customFormat="1" ht="16">
      <c r="A14" s="30"/>
      <c r="B14" s="31" t="s">
        <v>59</v>
      </c>
      <c r="C14" s="31"/>
      <c r="D14" s="143">
        <v>1125</v>
      </c>
      <c r="E14" s="42"/>
      <c r="F14" s="33">
        <f>D14-E14</f>
        <v>1125</v>
      </c>
      <c r="G14" s="43"/>
      <c r="H14" s="43"/>
      <c r="I14" s="44" t="s">
        <v>11</v>
      </c>
      <c r="J14" s="19"/>
      <c r="K14" s="19"/>
      <c r="L14" s="19"/>
      <c r="M14" s="19"/>
      <c r="N14" s="19"/>
    </row>
    <row r="15" spans="1:14" s="45" customFormat="1" ht="15">
      <c r="A15" s="145"/>
      <c r="B15" s="146"/>
      <c r="C15" s="146"/>
      <c r="D15" s="147"/>
      <c r="E15" s="148"/>
      <c r="F15" s="149"/>
      <c r="G15" s="150"/>
      <c r="H15" s="150"/>
      <c r="I15" s="151"/>
      <c r="J15" s="19"/>
      <c r="K15" s="19"/>
      <c r="L15" s="19"/>
      <c r="M15" s="19"/>
      <c r="N15" s="19"/>
    </row>
    <row r="16" spans="1:14" s="45" customFormat="1" ht="15">
      <c r="A16" s="39"/>
      <c r="B16" s="21"/>
      <c r="C16" s="21"/>
      <c r="D16" s="22">
        <v>400</v>
      </c>
      <c r="E16" s="22"/>
      <c r="F16" s="23"/>
      <c r="G16" s="24"/>
      <c r="H16" s="24"/>
      <c r="I16" s="46" t="s">
        <v>32</v>
      </c>
      <c r="J16" s="19"/>
      <c r="K16" s="19"/>
      <c r="L16" s="19"/>
      <c r="M16" s="19"/>
      <c r="N16" s="19"/>
    </row>
    <row r="17" spans="1:14" s="45" customFormat="1" ht="15">
      <c r="A17" s="39"/>
      <c r="B17" s="21"/>
      <c r="C17" s="21"/>
      <c r="D17" s="22">
        <v>200</v>
      </c>
      <c r="E17" s="22"/>
      <c r="F17" s="27"/>
      <c r="G17" s="28"/>
      <c r="H17" s="28"/>
      <c r="I17" s="46" t="s">
        <v>33</v>
      </c>
      <c r="J17" s="19"/>
      <c r="K17" s="19"/>
      <c r="L17" s="19"/>
      <c r="M17" s="19"/>
      <c r="N17" s="19"/>
    </row>
    <row r="18" spans="1:14" s="19" customFormat="1" ht="16">
      <c r="A18" s="30"/>
      <c r="B18" s="47" t="s">
        <v>60</v>
      </c>
      <c r="C18" s="47"/>
      <c r="D18" s="144">
        <f>SUM(D16:D17)</f>
        <v>600</v>
      </c>
      <c r="E18" s="48"/>
      <c r="F18" s="49">
        <f>D18-E18</f>
        <v>600</v>
      </c>
      <c r="G18" s="50"/>
      <c r="H18" s="50"/>
      <c r="I18" s="44"/>
      <c r="J18" s="51"/>
      <c r="K18" s="45"/>
      <c r="L18" s="45"/>
      <c r="M18" s="45"/>
      <c r="N18" s="45"/>
    </row>
    <row r="19" spans="1:14" s="19" customFormat="1" ht="15" customHeight="1" thickBot="1">
      <c r="A19" s="40"/>
      <c r="B19" s="52"/>
      <c r="C19" s="52"/>
      <c r="D19" s="53"/>
      <c r="E19" s="54"/>
      <c r="F19" s="55"/>
      <c r="G19" s="56"/>
      <c r="H19" s="56"/>
      <c r="I19" s="57"/>
      <c r="K19" s="45"/>
      <c r="L19" s="45"/>
      <c r="M19" s="45"/>
      <c r="N19" s="45"/>
    </row>
    <row r="20" spans="1:14" s="45" customFormat="1" ht="18" outlineLevel="1" thickBot="1">
      <c r="A20" s="58"/>
      <c r="B20" s="59" t="s">
        <v>12</v>
      </c>
      <c r="C20" s="60"/>
      <c r="D20" s="61">
        <f>D6+D10+D12+D14+D18</f>
        <v>5825</v>
      </c>
      <c r="E20" s="61">
        <f>E14+E10+E6+E12+E18</f>
        <v>0</v>
      </c>
      <c r="F20" s="62">
        <f>D20-E20</f>
        <v>5825</v>
      </c>
      <c r="G20" s="63"/>
      <c r="H20" s="63"/>
      <c r="I20" s="64"/>
      <c r="J20" s="19"/>
      <c r="K20" s="19"/>
      <c r="L20" s="19"/>
      <c r="M20" s="19"/>
      <c r="N20" s="19"/>
    </row>
    <row r="21" spans="1:14" s="45" customFormat="1" ht="15" outlineLevel="1">
      <c r="A21" s="65"/>
      <c r="B21" s="66"/>
      <c r="C21" s="66"/>
      <c r="D21" s="22"/>
      <c r="E21" s="22"/>
      <c r="F21" s="22"/>
      <c r="G21" s="37"/>
      <c r="H21" s="37"/>
      <c r="I21" s="67"/>
      <c r="J21" s="19"/>
      <c r="K21" s="6"/>
      <c r="L21" s="6"/>
      <c r="M21" s="6"/>
      <c r="N21" s="6"/>
    </row>
    <row r="22" spans="1:14" s="45" customFormat="1" ht="15" outlineLevel="1">
      <c r="A22" s="68"/>
      <c r="B22" s="69"/>
      <c r="C22" s="69"/>
      <c r="D22" s="22"/>
      <c r="E22" s="22"/>
      <c r="F22" s="22"/>
      <c r="G22" s="37"/>
      <c r="H22" s="37"/>
      <c r="I22" s="46"/>
      <c r="J22" s="19"/>
      <c r="K22" s="6"/>
      <c r="L22" s="6"/>
      <c r="M22" s="6"/>
      <c r="N22" s="6"/>
    </row>
    <row r="23" spans="1:14" s="45" customFormat="1" ht="17" outlineLevel="1" thickBot="1">
      <c r="A23" s="70" t="s">
        <v>13</v>
      </c>
      <c r="B23" s="71"/>
      <c r="C23" s="71"/>
      <c r="D23" s="26"/>
      <c r="E23" s="26"/>
      <c r="F23" s="26"/>
      <c r="G23" s="72"/>
      <c r="H23" s="72"/>
      <c r="I23" s="73"/>
      <c r="J23" s="19"/>
      <c r="K23" s="6"/>
      <c r="L23" s="6"/>
      <c r="M23" s="6"/>
      <c r="N23" s="6"/>
    </row>
    <row r="24" spans="1:14" s="45" customFormat="1" ht="16" outlineLevel="1">
      <c r="A24" s="74"/>
      <c r="B24" s="75" t="s">
        <v>14</v>
      </c>
      <c r="C24" s="76"/>
      <c r="D24" s="77"/>
      <c r="E24" s="77"/>
      <c r="F24" s="77"/>
      <c r="G24" s="78"/>
      <c r="H24" s="78"/>
      <c r="I24" s="79"/>
      <c r="J24" s="19"/>
      <c r="K24" s="6"/>
      <c r="L24" s="6"/>
      <c r="M24" s="6"/>
      <c r="N24" s="6"/>
    </row>
    <row r="25" spans="1:14" s="83" customFormat="1" ht="16" outlineLevel="1">
      <c r="A25" s="80"/>
      <c r="B25" s="21"/>
      <c r="C25" s="69"/>
      <c r="D25" s="23"/>
      <c r="E25" s="23"/>
      <c r="F25" s="23"/>
      <c r="G25" s="23"/>
      <c r="H25" s="23"/>
      <c r="I25" s="46"/>
      <c r="J25" s="81"/>
      <c r="K25" s="82"/>
      <c r="L25" s="82"/>
      <c r="M25" s="82"/>
      <c r="N25" s="82"/>
    </row>
    <row r="26" spans="1:14" s="83" customFormat="1" ht="16" outlineLevel="1">
      <c r="A26" s="80"/>
      <c r="B26" s="21" t="s">
        <v>34</v>
      </c>
      <c r="C26" s="69" t="s">
        <v>36</v>
      </c>
      <c r="D26" s="23">
        <f>3*75</f>
        <v>225</v>
      </c>
      <c r="E26" s="23"/>
      <c r="F26" s="23"/>
      <c r="G26" s="23"/>
      <c r="H26" s="23"/>
      <c r="I26" s="46" t="s">
        <v>62</v>
      </c>
      <c r="J26" s="81"/>
      <c r="K26" s="82"/>
      <c r="L26" s="82"/>
      <c r="M26" s="82"/>
      <c r="N26" s="82"/>
    </row>
    <row r="27" spans="1:14" s="83" customFormat="1" ht="16" outlineLevel="1">
      <c r="A27" s="80"/>
      <c r="B27" s="21"/>
      <c r="C27" s="69"/>
      <c r="D27" s="23"/>
      <c r="E27" s="23"/>
      <c r="F27" s="23"/>
      <c r="G27" s="23"/>
      <c r="H27" s="23"/>
      <c r="I27" s="46"/>
      <c r="J27" s="81"/>
      <c r="K27" s="82"/>
      <c r="L27" s="82"/>
      <c r="M27" s="82"/>
      <c r="N27" s="82"/>
    </row>
    <row r="28" spans="1:14" s="83" customFormat="1" ht="16" outlineLevel="1">
      <c r="A28" s="80"/>
      <c r="B28" s="21" t="s">
        <v>15</v>
      </c>
      <c r="C28" s="69" t="s">
        <v>42</v>
      </c>
      <c r="D28" s="23">
        <v>150</v>
      </c>
      <c r="E28" s="23"/>
      <c r="F28" s="23"/>
      <c r="G28" s="23"/>
      <c r="H28" s="23"/>
      <c r="I28" s="46" t="s">
        <v>63</v>
      </c>
      <c r="J28" s="81"/>
      <c r="K28" s="82"/>
      <c r="L28" s="82"/>
      <c r="M28" s="82"/>
      <c r="N28" s="82"/>
    </row>
    <row r="29" spans="1:14" s="83" customFormat="1" ht="16" outlineLevel="1">
      <c r="A29" s="80"/>
      <c r="B29" s="21"/>
      <c r="C29" s="69" t="s">
        <v>43</v>
      </c>
      <c r="D29" s="23">
        <v>150</v>
      </c>
      <c r="E29" s="23"/>
      <c r="F29" s="23"/>
      <c r="G29" s="23"/>
      <c r="H29" s="23"/>
      <c r="I29" s="46" t="s">
        <v>63</v>
      </c>
      <c r="J29" s="81"/>
      <c r="K29" s="82"/>
      <c r="L29" s="82"/>
      <c r="M29" s="82"/>
      <c r="N29" s="82"/>
    </row>
    <row r="30" spans="1:14" s="83" customFormat="1" ht="16" outlineLevel="1">
      <c r="A30" s="80"/>
      <c r="B30" s="21"/>
      <c r="C30" s="69" t="s">
        <v>44</v>
      </c>
      <c r="D30" s="23">
        <v>150</v>
      </c>
      <c r="E30" s="23"/>
      <c r="F30" s="23"/>
      <c r="G30" s="23"/>
      <c r="H30" s="23"/>
      <c r="I30" s="46" t="s">
        <v>63</v>
      </c>
      <c r="J30" s="81"/>
      <c r="K30" s="82"/>
      <c r="L30" s="82"/>
      <c r="M30" s="82"/>
      <c r="N30" s="82"/>
    </row>
    <row r="31" spans="1:14" s="83" customFormat="1" ht="16" outlineLevel="1">
      <c r="A31" s="80"/>
      <c r="B31" s="21"/>
      <c r="C31" s="69"/>
      <c r="D31" s="23"/>
      <c r="E31" s="23"/>
      <c r="F31" s="23"/>
      <c r="G31" s="23"/>
      <c r="H31" s="23"/>
      <c r="I31" s="46"/>
      <c r="J31" s="81"/>
      <c r="K31" s="82"/>
      <c r="L31" s="82"/>
      <c r="M31" s="82"/>
      <c r="N31" s="82"/>
    </row>
    <row r="32" spans="1:14" s="83" customFormat="1" ht="16" outlineLevel="1">
      <c r="A32" s="80"/>
      <c r="B32" s="21" t="s">
        <v>16</v>
      </c>
      <c r="C32" s="69" t="s">
        <v>45</v>
      </c>
      <c r="D32" s="23">
        <v>75</v>
      </c>
      <c r="E32" s="23"/>
      <c r="F32" s="23"/>
      <c r="G32" s="23"/>
      <c r="H32" s="23"/>
      <c r="I32" s="46" t="s">
        <v>68</v>
      </c>
      <c r="J32" s="81"/>
      <c r="K32" s="82"/>
      <c r="L32" s="82"/>
      <c r="M32" s="82"/>
      <c r="N32" s="82"/>
    </row>
    <row r="33" spans="1:14" s="83" customFormat="1" ht="16" outlineLevel="1">
      <c r="A33" s="80"/>
      <c r="B33" s="21"/>
      <c r="C33" s="69" t="s">
        <v>37</v>
      </c>
      <c r="D33" s="23">
        <v>75</v>
      </c>
      <c r="E33" s="23"/>
      <c r="F33" s="23"/>
      <c r="G33" s="23"/>
      <c r="H33" s="23"/>
      <c r="I33" s="46" t="s">
        <v>68</v>
      </c>
      <c r="J33" s="81"/>
      <c r="K33" s="82"/>
      <c r="L33" s="82"/>
      <c r="M33" s="82"/>
      <c r="N33" s="82"/>
    </row>
    <row r="34" spans="1:14" s="83" customFormat="1" ht="17" outlineLevel="1" thickBot="1">
      <c r="A34" s="80"/>
      <c r="B34" s="21"/>
      <c r="C34" s="69"/>
      <c r="D34" s="23"/>
      <c r="E34" s="23"/>
      <c r="F34" s="23"/>
      <c r="G34" s="23"/>
      <c r="H34" s="23"/>
      <c r="I34" s="46"/>
      <c r="J34" s="81"/>
      <c r="K34" s="82"/>
      <c r="L34" s="82"/>
      <c r="M34" s="82"/>
      <c r="N34" s="82"/>
    </row>
    <row r="35" spans="1:14" ht="17" thickBot="1">
      <c r="A35" s="86"/>
      <c r="B35" s="87"/>
      <c r="C35" s="87" t="s">
        <v>17</v>
      </c>
      <c r="D35" s="88">
        <f>SUM(D26:D34)</f>
        <v>825</v>
      </c>
      <c r="E35" s="89" t="e">
        <f>SUM(#REF!)</f>
        <v>#REF!</v>
      </c>
      <c r="F35" s="89" t="e">
        <f>D35-E35</f>
        <v>#REF!</v>
      </c>
      <c r="G35" s="90"/>
      <c r="H35" s="90"/>
      <c r="I35" s="91"/>
      <c r="K35" s="45"/>
      <c r="L35" s="45"/>
      <c r="M35" s="45"/>
      <c r="N35" s="45"/>
    </row>
    <row r="36" spans="1:14" ht="16" thickBot="1">
      <c r="A36" s="92"/>
      <c r="B36" s="93"/>
      <c r="C36" s="93"/>
      <c r="D36" s="26"/>
      <c r="E36" s="26"/>
      <c r="F36" s="26"/>
      <c r="G36" s="72"/>
      <c r="H36" s="72"/>
      <c r="I36" s="94"/>
      <c r="K36" s="45"/>
      <c r="L36" s="45"/>
      <c r="M36" s="45"/>
      <c r="N36" s="45"/>
    </row>
    <row r="37" spans="1:14" ht="17" thickBot="1">
      <c r="A37" s="95"/>
      <c r="B37" s="96" t="s">
        <v>61</v>
      </c>
      <c r="C37" s="96"/>
      <c r="D37" s="97"/>
      <c r="E37" s="97"/>
      <c r="F37" s="97"/>
      <c r="G37" s="98"/>
      <c r="H37" s="98"/>
      <c r="I37" s="99"/>
      <c r="K37" s="45"/>
      <c r="L37" s="45"/>
      <c r="M37" s="45"/>
      <c r="N37" s="45"/>
    </row>
    <row r="38" spans="1:14" ht="16">
      <c r="A38" s="35"/>
      <c r="B38" s="100" t="s">
        <v>46</v>
      </c>
      <c r="C38" s="69" t="s">
        <v>36</v>
      </c>
      <c r="D38" s="101">
        <v>1000</v>
      </c>
      <c r="E38" s="22"/>
      <c r="F38" s="84">
        <f>D38-E38</f>
        <v>1000</v>
      </c>
      <c r="G38" s="84"/>
      <c r="H38" s="84"/>
      <c r="I38" s="102" t="s">
        <v>47</v>
      </c>
      <c r="K38" s="45"/>
      <c r="L38" s="45"/>
      <c r="M38" s="45"/>
      <c r="N38" s="45"/>
    </row>
    <row r="39" spans="1:14" ht="15">
      <c r="A39" s="39"/>
      <c r="B39" s="103"/>
      <c r="C39" s="69"/>
      <c r="D39" s="104"/>
      <c r="E39" s="22"/>
      <c r="F39" s="105">
        <f t="shared" ref="F39:F47" si="0">D39-E39</f>
        <v>0</v>
      </c>
      <c r="G39" s="105"/>
      <c r="H39" s="105"/>
      <c r="I39" s="106"/>
      <c r="K39" s="45"/>
      <c r="L39" s="45"/>
      <c r="M39" s="45"/>
      <c r="N39" s="45"/>
    </row>
    <row r="40" spans="1:14" ht="16">
      <c r="A40" s="39"/>
      <c r="B40" s="103" t="s">
        <v>18</v>
      </c>
      <c r="C40" s="69" t="s">
        <v>42</v>
      </c>
      <c r="D40" s="104">
        <v>250</v>
      </c>
      <c r="E40" s="22"/>
      <c r="F40" s="105">
        <f t="shared" si="0"/>
        <v>250</v>
      </c>
      <c r="G40" s="105"/>
      <c r="H40" s="105"/>
      <c r="I40" s="106" t="s">
        <v>48</v>
      </c>
      <c r="K40" s="45"/>
      <c r="L40" s="45"/>
      <c r="M40" s="45"/>
      <c r="N40" s="45"/>
    </row>
    <row r="41" spans="1:14" ht="16">
      <c r="A41" s="39"/>
      <c r="B41" s="103"/>
      <c r="C41" s="69" t="s">
        <v>43</v>
      </c>
      <c r="D41" s="104">
        <v>150</v>
      </c>
      <c r="E41" s="22"/>
      <c r="F41" s="105">
        <f t="shared" si="0"/>
        <v>150</v>
      </c>
      <c r="G41" s="105"/>
      <c r="H41" s="105"/>
      <c r="I41" s="106" t="s">
        <v>49</v>
      </c>
      <c r="K41" s="45"/>
      <c r="L41" s="45"/>
      <c r="M41" s="45"/>
      <c r="N41" s="45"/>
    </row>
    <row r="42" spans="1:14" ht="16">
      <c r="A42" s="39"/>
      <c r="B42" s="152"/>
      <c r="C42" s="69" t="s">
        <v>44</v>
      </c>
      <c r="D42" s="104">
        <v>150</v>
      </c>
      <c r="E42" s="22"/>
      <c r="F42" s="105">
        <f t="shared" si="0"/>
        <v>150</v>
      </c>
      <c r="G42" s="105"/>
      <c r="H42" s="105"/>
      <c r="I42" s="106" t="s">
        <v>50</v>
      </c>
      <c r="K42" s="45"/>
      <c r="L42" s="45"/>
      <c r="M42" s="45"/>
      <c r="N42" s="45"/>
    </row>
    <row r="43" spans="1:14" ht="15">
      <c r="A43" s="39"/>
      <c r="B43" s="21"/>
      <c r="C43" s="69"/>
      <c r="D43" s="104"/>
      <c r="E43" s="22"/>
      <c r="F43" s="105">
        <f t="shared" si="0"/>
        <v>0</v>
      </c>
      <c r="G43" s="105"/>
      <c r="H43" s="105"/>
      <c r="I43" s="106"/>
      <c r="K43" s="45"/>
      <c r="L43" s="45"/>
      <c r="M43" s="45"/>
      <c r="N43" s="45"/>
    </row>
    <row r="44" spans="1:14" ht="16">
      <c r="A44" s="39"/>
      <c r="B44" s="103" t="s">
        <v>19</v>
      </c>
      <c r="C44" s="69" t="s">
        <v>45</v>
      </c>
      <c r="D44" s="104">
        <v>80</v>
      </c>
      <c r="E44" s="22"/>
      <c r="F44" s="105">
        <f t="shared" si="0"/>
        <v>80</v>
      </c>
      <c r="G44" s="105"/>
      <c r="H44" s="105"/>
      <c r="I44" s="106"/>
      <c r="K44" s="45"/>
      <c r="L44" s="45"/>
      <c r="M44" s="45"/>
      <c r="N44" s="45"/>
    </row>
    <row r="45" spans="1:14" ht="16">
      <c r="A45" s="39"/>
      <c r="B45" s="21"/>
      <c r="C45" s="69" t="s">
        <v>37</v>
      </c>
      <c r="D45" s="104">
        <v>80</v>
      </c>
      <c r="E45" s="22"/>
      <c r="F45" s="105">
        <f t="shared" si="0"/>
        <v>80</v>
      </c>
      <c r="G45" s="105"/>
      <c r="H45" s="105"/>
      <c r="I45" s="106"/>
      <c r="K45" s="45"/>
      <c r="L45" s="45"/>
      <c r="M45" s="45"/>
      <c r="N45" s="45"/>
    </row>
    <row r="46" spans="1:14" ht="16" thickBot="1">
      <c r="A46" s="40"/>
      <c r="B46" s="41"/>
      <c r="C46" s="107"/>
      <c r="D46" s="108"/>
      <c r="E46" s="26"/>
      <c r="F46" s="55">
        <f t="shared" si="0"/>
        <v>0</v>
      </c>
      <c r="G46" s="55"/>
      <c r="H46" s="55"/>
      <c r="I46" s="109"/>
      <c r="K46" s="45"/>
      <c r="L46" s="45"/>
      <c r="M46" s="45"/>
      <c r="N46" s="45"/>
    </row>
    <row r="47" spans="1:14" ht="17" thickBot="1">
      <c r="A47" s="110"/>
      <c r="B47" s="87"/>
      <c r="C47" s="87" t="s">
        <v>20</v>
      </c>
      <c r="D47" s="88">
        <f>SUM(D38:D46)</f>
        <v>1710</v>
      </c>
      <c r="E47" s="89">
        <f>SUM(E38:E46)</f>
        <v>0</v>
      </c>
      <c r="F47" s="89">
        <f t="shared" si="0"/>
        <v>1710</v>
      </c>
      <c r="G47" s="90"/>
      <c r="H47" s="90"/>
      <c r="I47" s="111"/>
      <c r="K47" s="45"/>
      <c r="L47" s="45"/>
      <c r="M47" s="45"/>
      <c r="N47" s="45"/>
    </row>
    <row r="48" spans="1:14" ht="16" thickBot="1">
      <c r="A48" s="112"/>
      <c r="B48" s="93"/>
      <c r="C48" s="93"/>
      <c r="D48" s="26"/>
      <c r="E48" s="26"/>
      <c r="F48" s="26"/>
      <c r="G48" s="72"/>
      <c r="H48" s="72"/>
      <c r="I48" s="94"/>
    </row>
    <row r="49" spans="1:14" ht="17" thickBot="1">
      <c r="A49" s="113"/>
      <c r="B49" s="96" t="s">
        <v>21</v>
      </c>
      <c r="C49" s="96"/>
      <c r="D49" s="97"/>
      <c r="E49" s="97"/>
      <c r="F49" s="97"/>
      <c r="G49" s="98"/>
      <c r="H49" s="98"/>
      <c r="I49" s="99"/>
    </row>
    <row r="50" spans="1:14" ht="16">
      <c r="A50" s="35"/>
      <c r="B50" s="15"/>
      <c r="C50" s="15" t="s">
        <v>22</v>
      </c>
      <c r="D50" s="22">
        <f>40*15.75</f>
        <v>630</v>
      </c>
      <c r="E50" s="22"/>
      <c r="F50" s="22">
        <f>D50-E50</f>
        <v>630</v>
      </c>
      <c r="G50" s="37"/>
      <c r="H50" s="37"/>
      <c r="I50" s="85" t="s">
        <v>52</v>
      </c>
    </row>
    <row r="51" spans="1:14" ht="16">
      <c r="A51" s="39"/>
      <c r="B51" s="114"/>
      <c r="C51" s="114" t="s">
        <v>53</v>
      </c>
      <c r="D51" s="23">
        <f>60*20</f>
        <v>1200</v>
      </c>
      <c r="E51" s="23"/>
      <c r="F51" s="23">
        <f>D51-E51</f>
        <v>1200</v>
      </c>
      <c r="G51" s="24"/>
      <c r="H51" s="24"/>
      <c r="I51" s="115" t="s">
        <v>54</v>
      </c>
      <c r="J51" s="116"/>
    </row>
    <row r="52" spans="1:14" ht="17" thickBot="1">
      <c r="A52" s="40"/>
      <c r="B52" s="117"/>
      <c r="C52" s="117" t="s">
        <v>24</v>
      </c>
      <c r="D52" s="27">
        <v>360</v>
      </c>
      <c r="E52" s="27"/>
      <c r="F52" s="27">
        <f>D52-E52</f>
        <v>360</v>
      </c>
      <c r="G52" s="28"/>
      <c r="H52" s="28"/>
      <c r="I52" s="73" t="s">
        <v>55</v>
      </c>
    </row>
    <row r="53" spans="1:14" ht="17" thickBot="1">
      <c r="A53" s="110"/>
      <c r="B53" s="87"/>
      <c r="C53" s="87" t="s">
        <v>25</v>
      </c>
      <c r="D53" s="88">
        <f>SUM(D50:D52)</f>
        <v>2190</v>
      </c>
      <c r="E53" s="89">
        <f>SUM(E50:E52)</f>
        <v>0</v>
      </c>
      <c r="F53" s="89">
        <f>D53-E53</f>
        <v>2190</v>
      </c>
      <c r="G53" s="90"/>
      <c r="H53" s="90"/>
      <c r="I53" s="91"/>
    </row>
    <row r="54" spans="1:14" ht="16">
      <c r="A54" s="159"/>
      <c r="B54" s="36"/>
      <c r="C54" s="15" t="s">
        <v>64</v>
      </c>
      <c r="D54" s="160">
        <f>16.13*2</f>
        <v>32.26</v>
      </c>
      <c r="E54" s="160"/>
      <c r="F54" s="22"/>
      <c r="G54" s="22"/>
      <c r="H54" s="22"/>
      <c r="I54" s="161" t="s">
        <v>65</v>
      </c>
    </row>
    <row r="55" spans="1:14" ht="17" thickBot="1">
      <c r="A55" s="112"/>
      <c r="B55" s="93"/>
      <c r="C55" s="25" t="s">
        <v>67</v>
      </c>
      <c r="D55" s="26">
        <v>230</v>
      </c>
      <c r="E55" s="26"/>
      <c r="F55" s="26"/>
      <c r="G55" s="72"/>
      <c r="H55" s="72"/>
      <c r="I55" s="94" t="s">
        <v>72</v>
      </c>
    </row>
    <row r="56" spans="1:14" ht="17" thickBot="1">
      <c r="A56" s="110"/>
      <c r="B56" s="87" t="s">
        <v>26</v>
      </c>
      <c r="C56" s="118"/>
      <c r="D56" s="119">
        <f>SUM(D54:D55)</f>
        <v>262.26</v>
      </c>
      <c r="E56" s="120"/>
      <c r="F56" s="89">
        <f>D56-E56</f>
        <v>262.26</v>
      </c>
      <c r="G56" s="90"/>
      <c r="H56" s="90"/>
      <c r="I56" s="91"/>
    </row>
    <row r="57" spans="1:14" ht="16" thickBot="1">
      <c r="A57" s="92"/>
      <c r="B57" s="25"/>
      <c r="C57" s="25"/>
      <c r="D57" s="26"/>
      <c r="E57" s="26"/>
      <c r="F57" s="26"/>
      <c r="G57" s="72"/>
      <c r="H57" s="72"/>
      <c r="I57" s="121"/>
    </row>
    <row r="58" spans="1:14" s="19" customFormat="1" ht="18" outlineLevel="1" thickBot="1">
      <c r="A58" s="58"/>
      <c r="B58" s="122" t="s">
        <v>27</v>
      </c>
      <c r="C58" s="123"/>
      <c r="D58" s="61">
        <f>SUM(D35+D47+D53+D56)</f>
        <v>4987.26</v>
      </c>
      <c r="E58" s="61" t="e">
        <f>E35+E47+E53+E56+#REF!</f>
        <v>#REF!</v>
      </c>
      <c r="F58" s="62" t="e">
        <f>D58-E58</f>
        <v>#REF!</v>
      </c>
      <c r="G58" s="63"/>
      <c r="H58" s="63"/>
      <c r="I58" s="124"/>
      <c r="K58" s="6"/>
      <c r="L58" s="6"/>
      <c r="M58" s="6"/>
      <c r="N58" s="6"/>
    </row>
    <row r="59" spans="1:14" s="19" customFormat="1" ht="15" outlineLevel="1">
      <c r="A59" s="65"/>
      <c r="B59" s="125"/>
      <c r="C59" s="125"/>
      <c r="D59" s="126"/>
      <c r="E59" s="126"/>
      <c r="F59" s="22"/>
      <c r="G59" s="22"/>
      <c r="H59" s="22"/>
      <c r="I59" s="38"/>
      <c r="K59" s="6"/>
      <c r="L59" s="6"/>
      <c r="M59" s="6"/>
      <c r="N59" s="6"/>
    </row>
    <row r="60" spans="1:14" s="19" customFormat="1" ht="16" outlineLevel="1" thickBot="1">
      <c r="A60" s="127"/>
      <c r="B60" s="128"/>
      <c r="C60" s="128"/>
      <c r="D60" s="129"/>
      <c r="E60" s="129"/>
      <c r="F60" s="27"/>
      <c r="G60" s="27"/>
      <c r="H60" s="27"/>
      <c r="I60" s="29"/>
      <c r="K60" s="6"/>
      <c r="L60" s="6"/>
      <c r="M60" s="6"/>
      <c r="N60" s="6"/>
    </row>
    <row r="61" spans="1:14" s="19" customFormat="1" ht="18" outlineLevel="1" thickBot="1">
      <c r="A61" s="58"/>
      <c r="B61" s="122" t="s">
        <v>28</v>
      </c>
      <c r="C61" s="130"/>
      <c r="D61" s="131">
        <f>D20-D58</f>
        <v>837.73999999999978</v>
      </c>
      <c r="E61" s="131" t="e">
        <f>E20-E58</f>
        <v>#REF!</v>
      </c>
      <c r="F61" s="132" t="e">
        <f>D61-E61</f>
        <v>#REF!</v>
      </c>
      <c r="G61" s="133"/>
      <c r="H61" s="133"/>
      <c r="I61" s="134"/>
    </row>
    <row r="62" spans="1:14" ht="15" outlineLevel="1">
      <c r="A62" s="153"/>
      <c r="B62" s="154"/>
      <c r="C62" s="154"/>
      <c r="D62" s="155"/>
      <c r="E62" s="156"/>
      <c r="F62" s="156"/>
      <c r="G62" s="156"/>
      <c r="H62" s="156"/>
      <c r="I62" s="153"/>
      <c r="K62" s="19"/>
      <c r="L62" s="19"/>
      <c r="M62" s="19"/>
      <c r="N62" s="19"/>
    </row>
    <row r="63" spans="1:14" s="19" customFormat="1" ht="15" outlineLevel="1">
      <c r="A63" s="157" t="s">
        <v>4</v>
      </c>
      <c r="B63" s="158"/>
      <c r="C63" s="158"/>
      <c r="D63" s="158"/>
      <c r="E63" s="158"/>
      <c r="F63" s="156"/>
      <c r="G63" s="156"/>
      <c r="H63" s="156"/>
      <c r="I63" s="153"/>
      <c r="K63" s="6"/>
      <c r="L63" s="6"/>
      <c r="M63" s="6"/>
      <c r="N63" s="6"/>
    </row>
    <row r="64" spans="1:14" ht="15" outlineLevel="1">
      <c r="A64" s="158"/>
      <c r="B64" s="158"/>
      <c r="C64" s="158"/>
      <c r="D64" s="158"/>
      <c r="E64" s="158"/>
      <c r="F64" s="156"/>
      <c r="G64" s="156"/>
      <c r="H64" s="156"/>
      <c r="I64" s="153"/>
    </row>
    <row r="65" spans="1:14" s="19" customFormat="1" ht="94" customHeight="1" outlineLevel="1">
      <c r="A65" s="162" t="s">
        <v>69</v>
      </c>
      <c r="B65" s="162"/>
      <c r="C65" s="162"/>
      <c r="D65" s="162"/>
      <c r="E65" s="162"/>
      <c r="F65" s="164"/>
      <c r="G65" s="164"/>
      <c r="H65" s="164"/>
      <c r="I65" s="164"/>
    </row>
    <row r="66" spans="1:14" ht="42" customHeight="1">
      <c r="A66" s="162" t="s">
        <v>57</v>
      </c>
      <c r="B66" s="162"/>
      <c r="C66" s="162"/>
      <c r="D66" s="162"/>
      <c r="E66" s="162"/>
      <c r="F66" s="163"/>
      <c r="G66" s="163"/>
      <c r="H66" s="163"/>
      <c r="I66" s="163"/>
    </row>
    <row r="67" spans="1:14" ht="35" customHeight="1">
      <c r="A67" s="162" t="s">
        <v>58</v>
      </c>
      <c r="B67" s="162"/>
      <c r="C67" s="162"/>
      <c r="D67" s="162"/>
      <c r="E67" s="162"/>
      <c r="F67" s="163"/>
      <c r="G67" s="163"/>
      <c r="H67" s="163"/>
      <c r="I67" s="163"/>
    </row>
    <row r="68" spans="1:14">
      <c r="A68" s="139"/>
      <c r="B68" s="139"/>
      <c r="C68" s="139"/>
      <c r="D68" s="139"/>
      <c r="E68" s="139"/>
      <c r="F68" s="139"/>
      <c r="G68" s="139"/>
      <c r="H68" s="139"/>
      <c r="I68" s="139"/>
    </row>
    <row r="69" spans="1:14">
      <c r="A69" s="139"/>
      <c r="B69" s="139"/>
      <c r="C69" s="139"/>
      <c r="D69" s="139"/>
      <c r="E69" s="139"/>
      <c r="F69" s="139"/>
      <c r="G69" s="139"/>
      <c r="H69" s="139"/>
      <c r="I69" s="139"/>
      <c r="K69" s="19"/>
      <c r="L69" s="19"/>
      <c r="M69" s="19"/>
      <c r="N69" s="19"/>
    </row>
    <row r="70" spans="1:14">
      <c r="A70" s="139"/>
      <c r="B70" s="139"/>
      <c r="C70" s="139"/>
      <c r="D70" s="139"/>
      <c r="E70" s="139"/>
      <c r="F70" s="139"/>
      <c r="G70" s="139"/>
      <c r="H70" s="139"/>
      <c r="I70" s="139"/>
    </row>
    <row r="71" spans="1:14">
      <c r="A71" s="139"/>
      <c r="B71" s="139"/>
      <c r="C71" s="139"/>
      <c r="D71" s="139"/>
      <c r="E71" s="139"/>
      <c r="F71" s="139"/>
      <c r="G71" s="139"/>
      <c r="H71" s="139"/>
      <c r="I71" s="139"/>
      <c r="K71" s="19"/>
      <c r="L71" s="19"/>
      <c r="M71" s="19"/>
      <c r="N71" s="19"/>
    </row>
    <row r="72" spans="1:14">
      <c r="B72" s="141"/>
      <c r="C72" s="141"/>
      <c r="D72" s="141"/>
      <c r="E72" s="141"/>
      <c r="F72" s="141"/>
      <c r="G72" s="141"/>
      <c r="H72" s="141"/>
      <c r="I72" s="141"/>
    </row>
    <row r="73" spans="1:14">
      <c r="B73" s="142"/>
      <c r="C73" s="142"/>
      <c r="D73" s="142"/>
      <c r="E73" s="142"/>
      <c r="F73" s="142"/>
      <c r="G73" s="142"/>
      <c r="H73" s="142"/>
      <c r="I73" s="142"/>
    </row>
    <row r="74" spans="1:14" ht="28" customHeight="1">
      <c r="A74" s="142"/>
      <c r="B74" s="139"/>
      <c r="C74" s="139"/>
      <c r="D74" s="140"/>
      <c r="E74" s="140"/>
      <c r="F74" s="140"/>
      <c r="G74" s="140"/>
      <c r="H74" s="140"/>
      <c r="I74" s="139"/>
    </row>
    <row r="75" spans="1:14">
      <c r="A75" s="142"/>
      <c r="B75" s="139"/>
      <c r="C75" s="139"/>
      <c r="D75" s="140"/>
      <c r="E75" s="140"/>
      <c r="F75" s="140"/>
      <c r="G75" s="140"/>
      <c r="H75" s="140"/>
      <c r="I75" s="139"/>
    </row>
    <row r="76" spans="1:14">
      <c r="A76" s="142"/>
      <c r="B76" s="139"/>
      <c r="C76" s="139"/>
      <c r="D76" s="140"/>
      <c r="E76" s="140"/>
      <c r="F76" s="140"/>
      <c r="G76" s="140"/>
      <c r="H76" s="140"/>
      <c r="I76" s="139"/>
    </row>
    <row r="77" spans="1:14">
      <c r="A77" s="142"/>
      <c r="B77" s="139"/>
      <c r="C77" s="139"/>
      <c r="D77" s="140"/>
      <c r="E77" s="140"/>
      <c r="F77" s="140"/>
      <c r="G77" s="140"/>
      <c r="H77" s="140"/>
      <c r="I77" s="139"/>
    </row>
    <row r="78" spans="1:14" ht="31" customHeight="1">
      <c r="A78" s="142"/>
    </row>
    <row r="79" spans="1:14">
      <c r="A79" s="142"/>
    </row>
    <row r="80" spans="1:14">
      <c r="A80" s="142"/>
    </row>
    <row r="81" spans="1:14">
      <c r="A81" s="142"/>
    </row>
    <row r="82" spans="1:14">
      <c r="A82" s="139"/>
    </row>
    <row r="83" spans="1:14">
      <c r="A83" s="139"/>
    </row>
    <row r="84" spans="1:14">
      <c r="A84" s="139"/>
    </row>
    <row r="85" spans="1:14" s="136" customFormat="1">
      <c r="A85" s="139"/>
      <c r="D85" s="137"/>
      <c r="E85" s="138"/>
      <c r="F85" s="138"/>
      <c r="G85" s="138"/>
      <c r="H85" s="138"/>
      <c r="I85" s="135"/>
      <c r="J85" s="6"/>
      <c r="K85" s="6"/>
      <c r="L85" s="6"/>
      <c r="M85" s="6"/>
      <c r="N85" s="6"/>
    </row>
    <row r="86" spans="1:14" s="136" customFormat="1">
      <c r="A86" s="139"/>
      <c r="D86" s="137"/>
      <c r="E86" s="138"/>
      <c r="F86" s="138"/>
      <c r="G86" s="138"/>
      <c r="H86" s="138"/>
      <c r="I86" s="135"/>
      <c r="J86" s="6"/>
      <c r="K86" s="6"/>
      <c r="L86" s="6"/>
      <c r="M86" s="6"/>
      <c r="N86" s="6"/>
    </row>
    <row r="87" spans="1:14" s="136" customFormat="1">
      <c r="A87" s="139"/>
      <c r="D87" s="137"/>
      <c r="E87" s="138"/>
      <c r="F87" s="138"/>
      <c r="G87" s="138"/>
      <c r="H87" s="138"/>
      <c r="I87" s="135"/>
      <c r="J87" s="6"/>
      <c r="K87" s="6"/>
      <c r="L87" s="6"/>
      <c r="M87" s="6"/>
      <c r="N87" s="6"/>
    </row>
    <row r="88" spans="1:14" s="136" customFormat="1">
      <c r="A88" s="141"/>
      <c r="D88" s="137"/>
      <c r="E88" s="138"/>
      <c r="F88" s="138"/>
      <c r="G88" s="138"/>
      <c r="H88" s="138"/>
      <c r="I88" s="135"/>
      <c r="J88" s="6"/>
      <c r="K88" s="6"/>
      <c r="L88" s="6"/>
      <c r="M88" s="6"/>
      <c r="N88" s="6"/>
    </row>
    <row r="89" spans="1:14" s="136" customFormat="1">
      <c r="A89" s="141"/>
      <c r="D89" s="137"/>
      <c r="E89" s="138"/>
      <c r="F89" s="138"/>
      <c r="G89" s="138"/>
      <c r="H89" s="138"/>
      <c r="I89" s="135"/>
      <c r="J89" s="6"/>
      <c r="K89" s="6"/>
      <c r="L89" s="6"/>
      <c r="M89" s="6"/>
      <c r="N89" s="6"/>
    </row>
    <row r="90" spans="1:14" s="136" customFormat="1">
      <c r="A90" s="141"/>
      <c r="D90" s="137"/>
      <c r="E90" s="138"/>
      <c r="F90" s="138"/>
      <c r="G90" s="138"/>
      <c r="H90" s="138"/>
      <c r="I90" s="135"/>
      <c r="J90" s="6"/>
      <c r="K90" s="6"/>
      <c r="L90" s="6"/>
      <c r="M90" s="6"/>
      <c r="N90" s="6"/>
    </row>
    <row r="91" spans="1:14" s="136" customFormat="1">
      <c r="A91" s="141"/>
      <c r="D91" s="137"/>
      <c r="E91" s="138"/>
      <c r="F91" s="138"/>
      <c r="G91" s="138"/>
      <c r="H91" s="138"/>
      <c r="I91" s="135"/>
      <c r="J91" s="6"/>
      <c r="K91" s="6"/>
      <c r="L91" s="6"/>
      <c r="M91" s="6"/>
      <c r="N91" s="6"/>
    </row>
    <row r="92" spans="1:14" s="136" customFormat="1">
      <c r="A92" s="141"/>
      <c r="D92" s="137"/>
      <c r="E92" s="138"/>
      <c r="F92" s="138"/>
      <c r="G92" s="138"/>
      <c r="H92" s="138"/>
      <c r="I92" s="135"/>
      <c r="J92" s="6"/>
      <c r="K92" s="6"/>
      <c r="L92" s="6"/>
      <c r="M92" s="6"/>
      <c r="N92" s="6"/>
    </row>
  </sheetData>
  <mergeCells count="3">
    <mergeCell ref="A65:I65"/>
    <mergeCell ref="A66:I66"/>
    <mergeCell ref="A67:I6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8D35B-01B2-8A4A-B37F-79DC31696806}">
  <dimension ref="A1:N101"/>
  <sheetViews>
    <sheetView view="pageBreakPreview" topLeftCell="A53" zoomScaleNormal="100" zoomScaleSheetLayoutView="100" workbookViewId="0">
      <selection activeCell="I64" sqref="I64"/>
    </sheetView>
  </sheetViews>
  <sheetFormatPr baseColWidth="10" defaultColWidth="11.33203125" defaultRowHeight="14" outlineLevelRow="1"/>
  <cols>
    <col min="1" max="1" width="22.83203125" style="141" bestFit="1" customWidth="1"/>
    <col min="2" max="2" width="25.1640625" style="136" bestFit="1" customWidth="1"/>
    <col min="3" max="3" width="29.1640625" style="136" customWidth="1"/>
    <col min="4" max="4" width="12.33203125" style="137" customWidth="1"/>
    <col min="5" max="5" width="12.5" style="138" hidden="1" customWidth="1"/>
    <col min="6" max="6" width="13" style="138" hidden="1" customWidth="1"/>
    <col min="7" max="8" width="13" style="138" customWidth="1"/>
    <col min="9" max="9" width="59.5" style="135" bestFit="1" customWidth="1"/>
    <col min="10" max="10" width="11.33203125" style="6"/>
    <col min="11" max="11" width="27.5" style="6" customWidth="1"/>
    <col min="12" max="13" width="10.6640625" style="6" bestFit="1" customWidth="1"/>
    <col min="14" max="14" width="20.33203125" style="6" bestFit="1" customWidth="1"/>
    <col min="15" max="16384" width="11.33203125" style="6"/>
  </cols>
  <sheetData>
    <row r="1" spans="1:14" ht="20" thickBot="1">
      <c r="A1" s="1" t="s">
        <v>56</v>
      </c>
      <c r="B1" s="2"/>
      <c r="C1" s="2"/>
      <c r="D1" s="3"/>
      <c r="E1" s="4"/>
      <c r="F1" s="4"/>
      <c r="G1" s="4"/>
      <c r="H1" s="4"/>
      <c r="I1" s="5"/>
    </row>
    <row r="2" spans="1:14" s="13" customFormat="1" ht="35" customHeight="1" thickBot="1">
      <c r="A2" s="7"/>
      <c r="B2" s="7"/>
      <c r="C2" s="8"/>
      <c r="D2" s="9" t="s">
        <v>0</v>
      </c>
      <c r="E2" s="9" t="s">
        <v>1</v>
      </c>
      <c r="F2" s="9" t="s">
        <v>2</v>
      </c>
      <c r="G2" s="10" t="s">
        <v>1</v>
      </c>
      <c r="H2" s="10" t="s">
        <v>3</v>
      </c>
      <c r="I2" s="11" t="s">
        <v>4</v>
      </c>
      <c r="J2" s="12"/>
    </row>
    <row r="3" spans="1:14" ht="16">
      <c r="A3" s="14" t="s">
        <v>5</v>
      </c>
      <c r="B3" s="15"/>
      <c r="C3" s="15"/>
      <c r="D3" s="16"/>
      <c r="E3" s="16"/>
      <c r="F3" s="16"/>
      <c r="G3" s="17"/>
      <c r="H3" s="17"/>
      <c r="I3" s="18"/>
      <c r="J3" s="19"/>
    </row>
    <row r="4" spans="1:14" ht="16">
      <c r="A4" s="14"/>
      <c r="B4" s="15"/>
      <c r="C4" s="15"/>
      <c r="D4" s="16"/>
      <c r="E4" s="16"/>
      <c r="F4" s="16"/>
      <c r="G4" s="17"/>
      <c r="H4" s="17"/>
      <c r="I4" s="20"/>
      <c r="J4" s="19"/>
    </row>
    <row r="5" spans="1:14" ht="16">
      <c r="A5" s="14"/>
      <c r="B5" s="21" t="s">
        <v>6</v>
      </c>
      <c r="C5" s="15"/>
      <c r="D5" s="22">
        <v>850</v>
      </c>
      <c r="E5" s="22"/>
      <c r="F5" s="23">
        <f>D5-E5</f>
        <v>850</v>
      </c>
      <c r="G5" s="24"/>
      <c r="H5" s="24"/>
      <c r="I5" s="20" t="s">
        <v>29</v>
      </c>
      <c r="J5" s="19"/>
    </row>
    <row r="6" spans="1:14" s="19" customFormat="1" ht="16">
      <c r="A6" s="30"/>
      <c r="B6" s="31" t="s">
        <v>7</v>
      </c>
      <c r="C6" s="31"/>
      <c r="D6" s="32">
        <f>SUM(D5:D5)</f>
        <v>850</v>
      </c>
      <c r="E6" s="33">
        <f>SUM(E5:E5)</f>
        <v>0</v>
      </c>
      <c r="F6" s="33">
        <f>D6-E6</f>
        <v>850</v>
      </c>
      <c r="G6" s="33"/>
      <c r="H6" s="33"/>
      <c r="I6" s="34"/>
    </row>
    <row r="7" spans="1:14" s="19" customFormat="1" ht="15">
      <c r="A7" s="35"/>
      <c r="B7" s="36"/>
      <c r="C7" s="36"/>
      <c r="D7" s="22"/>
      <c r="E7" s="22"/>
      <c r="F7" s="22"/>
      <c r="G7" s="37"/>
      <c r="H7" s="37"/>
      <c r="I7" s="38"/>
    </row>
    <row r="8" spans="1:14" s="19" customFormat="1" ht="16">
      <c r="A8" s="39"/>
      <c r="B8" s="21" t="s">
        <v>8</v>
      </c>
      <c r="C8" s="21"/>
      <c r="D8" s="22">
        <v>1250</v>
      </c>
      <c r="E8" s="22"/>
      <c r="F8" s="23"/>
      <c r="G8" s="24"/>
      <c r="H8" s="24"/>
      <c r="I8" s="20" t="s">
        <v>30</v>
      </c>
    </row>
    <row r="9" spans="1:14" s="19" customFormat="1" ht="15">
      <c r="A9" s="40"/>
      <c r="B9" s="41"/>
      <c r="C9" s="41"/>
      <c r="D9" s="26">
        <v>2000</v>
      </c>
      <c r="E9" s="26"/>
      <c r="F9" s="27"/>
      <c r="G9" s="28"/>
      <c r="H9" s="28"/>
      <c r="I9" s="29" t="s">
        <v>31</v>
      </c>
    </row>
    <row r="10" spans="1:14" s="19" customFormat="1" ht="32">
      <c r="A10" s="30"/>
      <c r="B10" s="31" t="s">
        <v>9</v>
      </c>
      <c r="C10" s="31"/>
      <c r="D10" s="32">
        <f>SUM(D8:D9)</f>
        <v>3250</v>
      </c>
      <c r="E10" s="33">
        <f>SUM(E8:E9)</f>
        <v>0</v>
      </c>
      <c r="F10" s="33">
        <f>D10-E10</f>
        <v>3250</v>
      </c>
      <c r="G10" s="33"/>
      <c r="H10" s="33"/>
      <c r="I10" s="34"/>
    </row>
    <row r="11" spans="1:14" s="19" customFormat="1" ht="15">
      <c r="A11" s="35"/>
      <c r="B11" s="36"/>
      <c r="C11" s="36"/>
      <c r="D11" s="22"/>
      <c r="E11" s="22"/>
      <c r="F11" s="22"/>
      <c r="G11" s="37"/>
      <c r="H11" s="37"/>
      <c r="I11" s="38"/>
    </row>
    <row r="12" spans="1:14" ht="16">
      <c r="A12" s="30"/>
      <c r="B12" s="31" t="s">
        <v>10</v>
      </c>
      <c r="C12" s="31"/>
      <c r="D12" s="143">
        <v>0</v>
      </c>
      <c r="E12" s="42"/>
      <c r="F12" s="33">
        <f>D12-E12</f>
        <v>0</v>
      </c>
      <c r="G12" s="43"/>
      <c r="H12" s="43"/>
      <c r="I12" s="34"/>
      <c r="K12" s="19"/>
      <c r="L12" s="19"/>
      <c r="M12" s="19"/>
      <c r="N12" s="19"/>
    </row>
    <row r="13" spans="1:14" ht="15">
      <c r="A13" s="39"/>
      <c r="B13" s="21"/>
      <c r="C13" s="21"/>
      <c r="D13" s="22"/>
      <c r="E13" s="22"/>
      <c r="F13" s="23"/>
      <c r="G13" s="24"/>
      <c r="H13" s="24"/>
      <c r="I13" s="20"/>
      <c r="K13" s="19"/>
      <c r="L13" s="19"/>
      <c r="M13" s="19"/>
      <c r="N13" s="19"/>
    </row>
    <row r="14" spans="1:14" s="45" customFormat="1" ht="16">
      <c r="A14" s="30"/>
      <c r="B14" s="31" t="s">
        <v>59</v>
      </c>
      <c r="C14" s="31"/>
      <c r="D14" s="143">
        <v>2500</v>
      </c>
      <c r="E14" s="42"/>
      <c r="F14" s="33">
        <f>D14-E14</f>
        <v>2500</v>
      </c>
      <c r="G14" s="43"/>
      <c r="H14" s="43"/>
      <c r="I14" s="44" t="s">
        <v>11</v>
      </c>
      <c r="J14" s="19"/>
      <c r="K14" s="19"/>
      <c r="L14" s="19"/>
      <c r="M14" s="19"/>
      <c r="N14" s="19"/>
    </row>
    <row r="15" spans="1:14" s="45" customFormat="1" ht="15">
      <c r="A15" s="145"/>
      <c r="B15" s="146"/>
      <c r="C15" s="146"/>
      <c r="D15" s="147"/>
      <c r="E15" s="148"/>
      <c r="F15" s="149"/>
      <c r="G15" s="150"/>
      <c r="H15" s="150"/>
      <c r="I15" s="151"/>
      <c r="J15" s="19"/>
      <c r="K15" s="19"/>
      <c r="L15" s="19"/>
      <c r="M15" s="19"/>
      <c r="N15" s="19"/>
    </row>
    <row r="16" spans="1:14" s="45" customFormat="1" ht="15">
      <c r="A16" s="39"/>
      <c r="B16" s="21"/>
      <c r="C16" s="21"/>
      <c r="D16" s="22">
        <v>400</v>
      </c>
      <c r="E16" s="22"/>
      <c r="F16" s="23"/>
      <c r="G16" s="24"/>
      <c r="H16" s="24"/>
      <c r="I16" s="46" t="s">
        <v>32</v>
      </c>
      <c r="J16" s="19"/>
      <c r="K16" s="19"/>
      <c r="L16" s="19"/>
      <c r="M16" s="19"/>
      <c r="N16" s="19"/>
    </row>
    <row r="17" spans="1:14" s="45" customFormat="1" ht="15">
      <c r="A17" s="39"/>
      <c r="B17" s="21"/>
      <c r="C17" s="21"/>
      <c r="D17" s="22">
        <v>200</v>
      </c>
      <c r="E17" s="22"/>
      <c r="F17" s="27"/>
      <c r="G17" s="28"/>
      <c r="H17" s="28"/>
      <c r="I17" s="46" t="s">
        <v>33</v>
      </c>
      <c r="J17" s="19"/>
      <c r="K17" s="19"/>
      <c r="L17" s="19"/>
      <c r="M17" s="19"/>
      <c r="N17" s="19"/>
    </row>
    <row r="18" spans="1:14" s="19" customFormat="1" ht="16">
      <c r="A18" s="30"/>
      <c r="B18" s="47" t="s">
        <v>60</v>
      </c>
      <c r="C18" s="47"/>
      <c r="D18" s="144">
        <f>SUM(D16:D17)</f>
        <v>600</v>
      </c>
      <c r="E18" s="48"/>
      <c r="F18" s="49">
        <f>D18-E18</f>
        <v>600</v>
      </c>
      <c r="G18" s="50"/>
      <c r="H18" s="50"/>
      <c r="I18" s="44"/>
      <c r="J18" s="51"/>
      <c r="K18" s="45"/>
      <c r="L18" s="45"/>
      <c r="M18" s="45"/>
      <c r="N18" s="45"/>
    </row>
    <row r="19" spans="1:14" s="19" customFormat="1" ht="15" customHeight="1" thickBot="1">
      <c r="A19" s="40"/>
      <c r="B19" s="52"/>
      <c r="C19" s="52"/>
      <c r="D19" s="53"/>
      <c r="E19" s="54"/>
      <c r="F19" s="55"/>
      <c r="G19" s="56"/>
      <c r="H19" s="56"/>
      <c r="I19" s="57"/>
      <c r="K19" s="45"/>
      <c r="L19" s="45"/>
      <c r="M19" s="45"/>
      <c r="N19" s="45"/>
    </row>
    <row r="20" spans="1:14" s="45" customFormat="1" ht="18" outlineLevel="1" thickBot="1">
      <c r="A20" s="58"/>
      <c r="B20" s="59" t="s">
        <v>12</v>
      </c>
      <c r="C20" s="60"/>
      <c r="D20" s="61">
        <f>D6+D10+D12+D14+D18</f>
        <v>7200</v>
      </c>
      <c r="E20" s="61">
        <f>E14+E10+E6+E12+E18</f>
        <v>0</v>
      </c>
      <c r="F20" s="62">
        <f>D20-E20</f>
        <v>7200</v>
      </c>
      <c r="G20" s="63"/>
      <c r="H20" s="63"/>
      <c r="I20" s="64"/>
      <c r="J20" s="19"/>
      <c r="K20" s="19"/>
      <c r="L20" s="19"/>
      <c r="M20" s="19"/>
      <c r="N20" s="19"/>
    </row>
    <row r="21" spans="1:14" s="45" customFormat="1" ht="15" outlineLevel="1">
      <c r="A21" s="65"/>
      <c r="B21" s="66"/>
      <c r="C21" s="66"/>
      <c r="D21" s="22"/>
      <c r="E21" s="22"/>
      <c r="F21" s="22"/>
      <c r="G21" s="37"/>
      <c r="H21" s="37"/>
      <c r="I21" s="67"/>
      <c r="J21" s="19"/>
      <c r="K21" s="6"/>
      <c r="L21" s="6"/>
      <c r="M21" s="6"/>
      <c r="N21" s="6"/>
    </row>
    <row r="22" spans="1:14" s="45" customFormat="1" ht="15" outlineLevel="1">
      <c r="A22" s="68"/>
      <c r="B22" s="69"/>
      <c r="C22" s="69"/>
      <c r="D22" s="22"/>
      <c r="E22" s="22"/>
      <c r="F22" s="22"/>
      <c r="G22" s="37"/>
      <c r="H22" s="37"/>
      <c r="I22" s="46"/>
      <c r="J22" s="19"/>
      <c r="K22" s="6"/>
      <c r="L22" s="6"/>
      <c r="M22" s="6"/>
      <c r="N22" s="6"/>
    </row>
    <row r="23" spans="1:14" s="45" customFormat="1" ht="17" outlineLevel="1" thickBot="1">
      <c r="A23" s="70" t="s">
        <v>13</v>
      </c>
      <c r="B23" s="71"/>
      <c r="C23" s="71"/>
      <c r="D23" s="26"/>
      <c r="E23" s="26"/>
      <c r="F23" s="26"/>
      <c r="G23" s="72"/>
      <c r="H23" s="72"/>
      <c r="I23" s="73"/>
      <c r="J23" s="19"/>
      <c r="K23" s="6"/>
      <c r="L23" s="6"/>
      <c r="M23" s="6"/>
      <c r="N23" s="6"/>
    </row>
    <row r="24" spans="1:14" s="45" customFormat="1" ht="16" outlineLevel="1">
      <c r="A24" s="74"/>
      <c r="B24" s="75" t="s">
        <v>14</v>
      </c>
      <c r="C24" s="76"/>
      <c r="D24" s="77"/>
      <c r="E24" s="77"/>
      <c r="F24" s="77"/>
      <c r="G24" s="78"/>
      <c r="H24" s="78"/>
      <c r="I24" s="79"/>
      <c r="J24" s="19"/>
      <c r="K24" s="6"/>
      <c r="L24" s="6"/>
      <c r="M24" s="6"/>
      <c r="N24" s="6"/>
    </row>
    <row r="25" spans="1:14" s="83" customFormat="1" ht="16" outlineLevel="1">
      <c r="A25" s="80"/>
      <c r="B25" s="21"/>
      <c r="C25" s="69"/>
      <c r="D25" s="23"/>
      <c r="E25" s="23"/>
      <c r="F25" s="23"/>
      <c r="G25" s="23"/>
      <c r="H25" s="23"/>
      <c r="I25" s="46"/>
      <c r="J25" s="81"/>
      <c r="K25" s="82"/>
      <c r="L25" s="82"/>
      <c r="M25" s="82"/>
      <c r="N25" s="82"/>
    </row>
    <row r="26" spans="1:14" s="83" customFormat="1" ht="16" outlineLevel="1">
      <c r="A26" s="80"/>
      <c r="B26" s="21" t="s">
        <v>34</v>
      </c>
      <c r="C26" s="69" t="s">
        <v>36</v>
      </c>
      <c r="D26" s="23">
        <f>4*75</f>
        <v>300</v>
      </c>
      <c r="E26" s="23"/>
      <c r="F26" s="23"/>
      <c r="G26" s="23"/>
      <c r="H26" s="23"/>
      <c r="I26" s="46" t="s">
        <v>35</v>
      </c>
      <c r="J26" s="81"/>
      <c r="K26" s="82"/>
      <c r="L26" s="82"/>
      <c r="M26" s="82"/>
      <c r="N26" s="82"/>
    </row>
    <row r="27" spans="1:14" s="83" customFormat="1" ht="16" outlineLevel="1">
      <c r="A27" s="80"/>
      <c r="B27" s="21"/>
      <c r="C27" s="69"/>
      <c r="D27" s="23"/>
      <c r="E27" s="23"/>
      <c r="F27" s="23"/>
      <c r="G27" s="23"/>
      <c r="H27" s="23"/>
      <c r="I27" s="46"/>
      <c r="J27" s="81"/>
      <c r="K27" s="82"/>
      <c r="L27" s="82"/>
      <c r="M27" s="82"/>
      <c r="N27" s="82"/>
    </row>
    <row r="28" spans="1:14" s="83" customFormat="1" ht="16" outlineLevel="1">
      <c r="A28" s="80"/>
      <c r="B28" s="21" t="s">
        <v>15</v>
      </c>
      <c r="C28" s="69" t="s">
        <v>42</v>
      </c>
      <c r="D28" s="23">
        <f>3*75</f>
        <v>225</v>
      </c>
      <c r="E28" s="23"/>
      <c r="F28" s="23"/>
      <c r="G28" s="23"/>
      <c r="H28" s="23"/>
      <c r="I28" s="46" t="s">
        <v>62</v>
      </c>
      <c r="J28" s="81"/>
      <c r="K28" s="82"/>
      <c r="L28" s="82"/>
      <c r="M28" s="82"/>
      <c r="N28" s="82"/>
    </row>
    <row r="29" spans="1:14" s="83" customFormat="1" ht="16" outlineLevel="1">
      <c r="A29" s="80"/>
      <c r="B29" s="21"/>
      <c r="C29" s="69" t="s">
        <v>43</v>
      </c>
      <c r="D29" s="23">
        <f t="shared" ref="D29:D31" si="0">3*75</f>
        <v>225</v>
      </c>
      <c r="E29" s="23"/>
      <c r="F29" s="23"/>
      <c r="G29" s="23"/>
      <c r="H29" s="23"/>
      <c r="I29" s="46" t="s">
        <v>62</v>
      </c>
      <c r="J29" s="81"/>
      <c r="K29" s="82"/>
      <c r="L29" s="82"/>
      <c r="M29" s="82"/>
      <c r="N29" s="82"/>
    </row>
    <row r="30" spans="1:14" s="83" customFormat="1" ht="16" outlineLevel="1">
      <c r="A30" s="80"/>
      <c r="B30" s="21"/>
      <c r="C30" s="69" t="s">
        <v>44</v>
      </c>
      <c r="D30" s="23">
        <f t="shared" si="0"/>
        <v>225</v>
      </c>
      <c r="E30" s="23"/>
      <c r="F30" s="23"/>
      <c r="G30" s="23"/>
      <c r="H30" s="23"/>
      <c r="I30" s="46" t="s">
        <v>62</v>
      </c>
      <c r="J30" s="81"/>
      <c r="K30" s="82"/>
      <c r="L30" s="82"/>
      <c r="M30" s="82"/>
      <c r="N30" s="82"/>
    </row>
    <row r="31" spans="1:14" s="83" customFormat="1" ht="16" outlineLevel="1">
      <c r="A31" s="80"/>
      <c r="B31" s="21"/>
      <c r="C31" s="69" t="s">
        <v>45</v>
      </c>
      <c r="D31" s="23">
        <f t="shared" si="0"/>
        <v>225</v>
      </c>
      <c r="E31" s="23"/>
      <c r="F31" s="23"/>
      <c r="G31" s="23"/>
      <c r="H31" s="23"/>
      <c r="I31" s="46" t="s">
        <v>62</v>
      </c>
      <c r="J31" s="81"/>
      <c r="K31" s="82"/>
      <c r="L31" s="82"/>
      <c r="M31" s="82"/>
      <c r="N31" s="82"/>
    </row>
    <row r="32" spans="1:14" s="83" customFormat="1" ht="16" outlineLevel="1">
      <c r="A32" s="80"/>
      <c r="B32" s="21"/>
      <c r="C32" s="69"/>
      <c r="D32" s="23"/>
      <c r="E32" s="23"/>
      <c r="F32" s="23"/>
      <c r="G32" s="23"/>
      <c r="H32" s="23"/>
      <c r="I32" s="46"/>
      <c r="J32" s="81"/>
      <c r="K32" s="82"/>
      <c r="L32" s="82"/>
      <c r="M32" s="82"/>
      <c r="N32" s="82"/>
    </row>
    <row r="33" spans="1:14" s="83" customFormat="1" ht="16" outlineLevel="1">
      <c r="A33" s="80"/>
      <c r="B33" s="21" t="s">
        <v>16</v>
      </c>
      <c r="C33" s="69" t="s">
        <v>37</v>
      </c>
      <c r="D33" s="23">
        <f>2*75</f>
        <v>150</v>
      </c>
      <c r="E33" s="23"/>
      <c r="F33" s="23"/>
      <c r="G33" s="23"/>
      <c r="H33" s="23"/>
      <c r="I33" s="46" t="s">
        <v>63</v>
      </c>
      <c r="J33" s="81"/>
      <c r="K33" s="82"/>
      <c r="L33" s="82"/>
      <c r="M33" s="82"/>
      <c r="N33" s="82"/>
    </row>
    <row r="34" spans="1:14" s="83" customFormat="1" ht="16" outlineLevel="1">
      <c r="A34" s="80"/>
      <c r="B34" s="21"/>
      <c r="C34" s="69" t="s">
        <v>38</v>
      </c>
      <c r="D34" s="23">
        <f t="shared" ref="D34:D37" si="1">2*75</f>
        <v>150</v>
      </c>
      <c r="E34" s="23"/>
      <c r="F34" s="23"/>
      <c r="G34" s="23"/>
      <c r="H34" s="23"/>
      <c r="I34" s="46" t="s">
        <v>63</v>
      </c>
      <c r="J34" s="81"/>
      <c r="K34" s="82"/>
      <c r="L34" s="82"/>
      <c r="M34" s="82"/>
      <c r="N34" s="82"/>
    </row>
    <row r="35" spans="1:14" s="83" customFormat="1" ht="16" outlineLevel="1">
      <c r="A35" s="80"/>
      <c r="B35" s="21"/>
      <c r="C35" s="69" t="s">
        <v>39</v>
      </c>
      <c r="D35" s="23">
        <f t="shared" si="1"/>
        <v>150</v>
      </c>
      <c r="E35" s="23"/>
      <c r="F35" s="23"/>
      <c r="G35" s="23"/>
      <c r="H35" s="23"/>
      <c r="I35" s="46" t="s">
        <v>63</v>
      </c>
      <c r="J35" s="81"/>
      <c r="K35" s="82"/>
      <c r="L35" s="82"/>
      <c r="M35" s="82"/>
      <c r="N35" s="82"/>
    </row>
    <row r="36" spans="1:14" s="83" customFormat="1" ht="16" outlineLevel="1">
      <c r="A36" s="80"/>
      <c r="B36" s="21"/>
      <c r="C36" s="69" t="s">
        <v>40</v>
      </c>
      <c r="D36" s="23">
        <f t="shared" si="1"/>
        <v>150</v>
      </c>
      <c r="E36" s="23"/>
      <c r="F36" s="23"/>
      <c r="G36" s="23"/>
      <c r="H36" s="23"/>
      <c r="I36" s="46" t="s">
        <v>63</v>
      </c>
      <c r="J36" s="81"/>
      <c r="K36" s="82"/>
      <c r="L36" s="82"/>
      <c r="M36" s="82"/>
      <c r="N36" s="82"/>
    </row>
    <row r="37" spans="1:14" s="83" customFormat="1" ht="16" outlineLevel="1">
      <c r="A37" s="80"/>
      <c r="B37" s="21"/>
      <c r="C37" s="69" t="s">
        <v>41</v>
      </c>
      <c r="D37" s="23">
        <f t="shared" si="1"/>
        <v>150</v>
      </c>
      <c r="E37" s="23"/>
      <c r="F37" s="23"/>
      <c r="G37" s="23"/>
      <c r="H37" s="23"/>
      <c r="I37" s="46" t="s">
        <v>63</v>
      </c>
      <c r="J37" s="81"/>
      <c r="K37" s="82"/>
      <c r="L37" s="82"/>
      <c r="M37" s="82"/>
      <c r="N37" s="82"/>
    </row>
    <row r="38" spans="1:14" s="83" customFormat="1" ht="17" outlineLevel="1" thickBot="1">
      <c r="A38" s="80"/>
      <c r="B38" s="21"/>
      <c r="C38" s="69"/>
      <c r="D38" s="23"/>
      <c r="E38" s="23"/>
      <c r="F38" s="23"/>
      <c r="G38" s="23"/>
      <c r="H38" s="23"/>
      <c r="I38" s="46"/>
      <c r="J38" s="81"/>
      <c r="K38" s="82"/>
      <c r="L38" s="82"/>
      <c r="M38" s="82"/>
      <c r="N38" s="82"/>
    </row>
    <row r="39" spans="1:14" ht="17" thickBot="1">
      <c r="A39" s="86"/>
      <c r="B39" s="87"/>
      <c r="C39" s="87" t="s">
        <v>17</v>
      </c>
      <c r="D39" s="88">
        <f>SUM(D26:D38)</f>
        <v>1950</v>
      </c>
      <c r="E39" s="89" t="e">
        <f>SUM(#REF!)</f>
        <v>#REF!</v>
      </c>
      <c r="F39" s="89" t="e">
        <f>D39-E39</f>
        <v>#REF!</v>
      </c>
      <c r="G39" s="90"/>
      <c r="H39" s="90"/>
      <c r="I39" s="91"/>
      <c r="K39" s="45"/>
      <c r="L39" s="45"/>
      <c r="M39" s="45"/>
      <c r="N39" s="45"/>
    </row>
    <row r="40" spans="1:14" ht="16" thickBot="1">
      <c r="A40" s="92"/>
      <c r="B40" s="93"/>
      <c r="C40" s="93"/>
      <c r="D40" s="26"/>
      <c r="E40" s="26"/>
      <c r="F40" s="26"/>
      <c r="G40" s="72"/>
      <c r="H40" s="72"/>
      <c r="I40" s="94"/>
      <c r="K40" s="45"/>
      <c r="L40" s="45"/>
      <c r="M40" s="45"/>
      <c r="N40" s="45"/>
    </row>
    <row r="41" spans="1:14" ht="17" thickBot="1">
      <c r="A41" s="95"/>
      <c r="B41" s="96" t="s">
        <v>61</v>
      </c>
      <c r="C41" s="96"/>
      <c r="D41" s="97"/>
      <c r="E41" s="97"/>
      <c r="F41" s="97"/>
      <c r="G41" s="98"/>
      <c r="H41" s="98"/>
      <c r="I41" s="99"/>
      <c r="K41" s="45"/>
      <c r="L41" s="45"/>
      <c r="M41" s="45"/>
      <c r="N41" s="45"/>
    </row>
    <row r="42" spans="1:14" ht="16">
      <c r="A42" s="35"/>
      <c r="B42" s="100" t="s">
        <v>46</v>
      </c>
      <c r="C42" s="69" t="s">
        <v>36</v>
      </c>
      <c r="D42" s="101">
        <v>1000</v>
      </c>
      <c r="E42" s="22"/>
      <c r="F42" s="84">
        <f>D42-E42</f>
        <v>1000</v>
      </c>
      <c r="G42" s="84"/>
      <c r="H42" s="84"/>
      <c r="I42" s="102" t="s">
        <v>47</v>
      </c>
      <c r="K42" s="45"/>
      <c r="L42" s="45"/>
      <c r="M42" s="45"/>
      <c r="N42" s="45"/>
    </row>
    <row r="43" spans="1:14" ht="15">
      <c r="A43" s="39"/>
      <c r="B43" s="103"/>
      <c r="C43" s="69"/>
      <c r="D43" s="104"/>
      <c r="E43" s="22"/>
      <c r="F43" s="105">
        <f t="shared" ref="F43:F55" si="2">D43-E43</f>
        <v>0</v>
      </c>
      <c r="G43" s="105"/>
      <c r="H43" s="105"/>
      <c r="I43" s="106"/>
      <c r="K43" s="45"/>
      <c r="L43" s="45"/>
      <c r="M43" s="45"/>
      <c r="N43" s="45"/>
    </row>
    <row r="44" spans="1:14" ht="16">
      <c r="A44" s="39"/>
      <c r="B44" s="103" t="s">
        <v>18</v>
      </c>
      <c r="C44" s="69" t="s">
        <v>42</v>
      </c>
      <c r="D44" s="104">
        <v>250</v>
      </c>
      <c r="E44" s="22"/>
      <c r="F44" s="105">
        <f t="shared" si="2"/>
        <v>250</v>
      </c>
      <c r="G44" s="105"/>
      <c r="H44" s="105"/>
      <c r="I44" s="106" t="s">
        <v>48</v>
      </c>
      <c r="K44" s="45"/>
      <c r="L44" s="45"/>
      <c r="M44" s="45"/>
      <c r="N44" s="45"/>
    </row>
    <row r="45" spans="1:14" ht="16">
      <c r="A45" s="39"/>
      <c r="B45" s="103"/>
      <c r="C45" s="69" t="s">
        <v>43</v>
      </c>
      <c r="D45" s="104">
        <v>150</v>
      </c>
      <c r="E45" s="22"/>
      <c r="F45" s="105">
        <f t="shared" si="2"/>
        <v>150</v>
      </c>
      <c r="G45" s="105"/>
      <c r="H45" s="105"/>
      <c r="I45" s="106" t="s">
        <v>49</v>
      </c>
      <c r="K45" s="45"/>
      <c r="L45" s="45"/>
      <c r="M45" s="45"/>
      <c r="N45" s="45"/>
    </row>
    <row r="46" spans="1:14" ht="16">
      <c r="A46" s="39"/>
      <c r="B46" s="152"/>
      <c r="C46" s="69" t="s">
        <v>44</v>
      </c>
      <c r="D46" s="104">
        <v>150</v>
      </c>
      <c r="E46" s="22"/>
      <c r="F46" s="105">
        <f t="shared" si="2"/>
        <v>150</v>
      </c>
      <c r="G46" s="105"/>
      <c r="H46" s="105"/>
      <c r="I46" s="106" t="s">
        <v>50</v>
      </c>
      <c r="K46" s="45"/>
      <c r="L46" s="45"/>
      <c r="M46" s="45"/>
      <c r="N46" s="45"/>
    </row>
    <row r="47" spans="1:14" ht="16">
      <c r="A47" s="39"/>
      <c r="B47" s="21"/>
      <c r="C47" s="69" t="s">
        <v>45</v>
      </c>
      <c r="D47" s="104">
        <v>200</v>
      </c>
      <c r="E47" s="22"/>
      <c r="F47" s="105">
        <f t="shared" si="2"/>
        <v>200</v>
      </c>
      <c r="G47" s="105"/>
      <c r="H47" s="105"/>
      <c r="I47" s="106" t="s">
        <v>51</v>
      </c>
      <c r="K47" s="45"/>
      <c r="L47" s="45"/>
      <c r="M47" s="45"/>
      <c r="N47" s="45"/>
    </row>
    <row r="48" spans="1:14" ht="15">
      <c r="A48" s="39"/>
      <c r="B48" s="21"/>
      <c r="C48" s="69"/>
      <c r="D48" s="104"/>
      <c r="E48" s="22"/>
      <c r="F48" s="105">
        <f t="shared" si="2"/>
        <v>0</v>
      </c>
      <c r="G48" s="105"/>
      <c r="H48" s="105"/>
      <c r="I48" s="106"/>
      <c r="K48" s="45"/>
      <c r="L48" s="45"/>
      <c r="M48" s="45"/>
      <c r="N48" s="45"/>
    </row>
    <row r="49" spans="1:14" ht="16">
      <c r="A49" s="39"/>
      <c r="B49" s="103" t="s">
        <v>19</v>
      </c>
      <c r="C49" s="69" t="s">
        <v>37</v>
      </c>
      <c r="D49" s="104">
        <v>80</v>
      </c>
      <c r="E49" s="22"/>
      <c r="F49" s="105">
        <f t="shared" si="2"/>
        <v>80</v>
      </c>
      <c r="G49" s="105"/>
      <c r="H49" s="105"/>
      <c r="I49" s="106"/>
      <c r="K49" s="45"/>
      <c r="L49" s="45"/>
      <c r="M49" s="45"/>
      <c r="N49" s="45"/>
    </row>
    <row r="50" spans="1:14" ht="16">
      <c r="A50" s="39"/>
      <c r="B50" s="21"/>
      <c r="C50" s="69" t="s">
        <v>38</v>
      </c>
      <c r="D50" s="104">
        <v>80</v>
      </c>
      <c r="E50" s="22"/>
      <c r="F50" s="105">
        <f t="shared" si="2"/>
        <v>80</v>
      </c>
      <c r="G50" s="105"/>
      <c r="H50" s="105"/>
      <c r="I50" s="106"/>
      <c r="K50" s="45"/>
      <c r="L50" s="45"/>
      <c r="M50" s="45"/>
      <c r="N50" s="45"/>
    </row>
    <row r="51" spans="1:14" ht="16">
      <c r="A51" s="39"/>
      <c r="B51" s="21"/>
      <c r="C51" s="69" t="s">
        <v>39</v>
      </c>
      <c r="D51" s="104">
        <v>80</v>
      </c>
      <c r="E51" s="22"/>
      <c r="F51" s="105">
        <f t="shared" si="2"/>
        <v>80</v>
      </c>
      <c r="G51" s="105"/>
      <c r="H51" s="105"/>
      <c r="I51" s="106"/>
      <c r="K51" s="45"/>
      <c r="L51" s="45"/>
      <c r="M51" s="45"/>
      <c r="N51" s="45"/>
    </row>
    <row r="52" spans="1:14" ht="16">
      <c r="A52" s="39"/>
      <c r="B52" s="21"/>
      <c r="C52" s="69" t="s">
        <v>40</v>
      </c>
      <c r="D52" s="104">
        <v>80</v>
      </c>
      <c r="E52" s="22"/>
      <c r="F52" s="105">
        <f t="shared" si="2"/>
        <v>80</v>
      </c>
      <c r="G52" s="105"/>
      <c r="H52" s="105"/>
      <c r="I52" s="106"/>
      <c r="K52" s="45"/>
      <c r="L52" s="45"/>
      <c r="M52" s="45"/>
      <c r="N52" s="45"/>
    </row>
    <row r="53" spans="1:14" ht="16">
      <c r="A53" s="39"/>
      <c r="B53" s="21"/>
      <c r="C53" s="69" t="s">
        <v>41</v>
      </c>
      <c r="D53" s="104">
        <v>80</v>
      </c>
      <c r="E53" s="22"/>
      <c r="F53" s="105">
        <f t="shared" si="2"/>
        <v>80</v>
      </c>
      <c r="G53" s="105"/>
      <c r="H53" s="105"/>
      <c r="I53" s="106"/>
      <c r="K53" s="45"/>
      <c r="L53" s="45"/>
      <c r="M53" s="45"/>
      <c r="N53" s="45"/>
    </row>
    <row r="54" spans="1:14" ht="16" thickBot="1">
      <c r="A54" s="40"/>
      <c r="B54" s="41"/>
      <c r="C54" s="107"/>
      <c r="D54" s="108"/>
      <c r="E54" s="26"/>
      <c r="F54" s="55">
        <f t="shared" si="2"/>
        <v>0</v>
      </c>
      <c r="G54" s="55"/>
      <c r="H54" s="55"/>
      <c r="I54" s="109"/>
      <c r="K54" s="45"/>
      <c r="L54" s="45"/>
      <c r="M54" s="45"/>
      <c r="N54" s="45"/>
    </row>
    <row r="55" spans="1:14" ht="17" thickBot="1">
      <c r="A55" s="110"/>
      <c r="B55" s="87"/>
      <c r="C55" s="87" t="s">
        <v>20</v>
      </c>
      <c r="D55" s="88">
        <f>SUM(D42:D54)</f>
        <v>2150</v>
      </c>
      <c r="E55" s="89">
        <f>SUM(E42:E54)</f>
        <v>0</v>
      </c>
      <c r="F55" s="89">
        <f t="shared" si="2"/>
        <v>2150</v>
      </c>
      <c r="G55" s="90"/>
      <c r="H55" s="90"/>
      <c r="I55" s="111"/>
      <c r="K55" s="45"/>
      <c r="L55" s="45"/>
      <c r="M55" s="45"/>
      <c r="N55" s="45"/>
    </row>
    <row r="56" spans="1:14" ht="16" thickBot="1">
      <c r="A56" s="112"/>
      <c r="B56" s="93"/>
      <c r="C56" s="93"/>
      <c r="D56" s="26"/>
      <c r="E56" s="26"/>
      <c r="F56" s="26"/>
      <c r="G56" s="72"/>
      <c r="H56" s="72"/>
      <c r="I56" s="94"/>
    </row>
    <row r="57" spans="1:14" ht="17" thickBot="1">
      <c r="A57" s="113"/>
      <c r="B57" s="96" t="s">
        <v>21</v>
      </c>
      <c r="C57" s="96"/>
      <c r="D57" s="97"/>
      <c r="E57" s="97"/>
      <c r="F57" s="97"/>
      <c r="G57" s="98"/>
      <c r="H57" s="98"/>
      <c r="I57" s="99"/>
    </row>
    <row r="58" spans="1:14" ht="16">
      <c r="A58" s="35"/>
      <c r="B58" s="15"/>
      <c r="C58" s="15" t="s">
        <v>22</v>
      </c>
      <c r="D58" s="22">
        <f>40*15.75</f>
        <v>630</v>
      </c>
      <c r="E58" s="22"/>
      <c r="F58" s="22">
        <f>D58-E58</f>
        <v>630</v>
      </c>
      <c r="G58" s="37"/>
      <c r="H58" s="37"/>
      <c r="I58" s="85" t="s">
        <v>52</v>
      </c>
    </row>
    <row r="59" spans="1:14" ht="16">
      <c r="A59" s="39"/>
      <c r="B59" s="114"/>
      <c r="C59" s="114" t="s">
        <v>23</v>
      </c>
      <c r="D59" s="23">
        <v>630</v>
      </c>
      <c r="E59" s="23"/>
      <c r="F59" s="23">
        <f>D59-E59</f>
        <v>630</v>
      </c>
      <c r="G59" s="24"/>
      <c r="H59" s="24"/>
      <c r="I59" s="85" t="s">
        <v>52</v>
      </c>
    </row>
    <row r="60" spans="1:14" ht="16">
      <c r="A60" s="39"/>
      <c r="B60" s="114"/>
      <c r="C60" s="114" t="s">
        <v>53</v>
      </c>
      <c r="D60" s="23">
        <f>60*20</f>
        <v>1200</v>
      </c>
      <c r="E60" s="23"/>
      <c r="F60" s="23">
        <f>D60-E60</f>
        <v>1200</v>
      </c>
      <c r="G60" s="24"/>
      <c r="H60" s="24"/>
      <c r="I60" s="115" t="s">
        <v>54</v>
      </c>
      <c r="J60" s="116"/>
    </row>
    <row r="61" spans="1:14" ht="17" thickBot="1">
      <c r="A61" s="40"/>
      <c r="B61" s="117"/>
      <c r="C61" s="117" t="s">
        <v>24</v>
      </c>
      <c r="D61" s="27">
        <v>360</v>
      </c>
      <c r="E61" s="27"/>
      <c r="F61" s="27">
        <f>D61-E61</f>
        <v>360</v>
      </c>
      <c r="G61" s="28"/>
      <c r="H61" s="28"/>
      <c r="I61" s="73" t="s">
        <v>55</v>
      </c>
    </row>
    <row r="62" spans="1:14" ht="17" thickBot="1">
      <c r="A62" s="110"/>
      <c r="B62" s="87"/>
      <c r="C62" s="87" t="s">
        <v>25</v>
      </c>
      <c r="D62" s="88">
        <f>SUM(D58:D61)</f>
        <v>2820</v>
      </c>
      <c r="E62" s="89">
        <f>SUM(E58:E61)</f>
        <v>0</v>
      </c>
      <c r="F62" s="89">
        <f>D62-E62</f>
        <v>2820</v>
      </c>
      <c r="G62" s="90"/>
      <c r="H62" s="90"/>
      <c r="I62" s="91"/>
    </row>
    <row r="63" spans="1:14" ht="16">
      <c r="A63" s="159"/>
      <c r="B63" s="36"/>
      <c r="C63" s="15" t="s">
        <v>64</v>
      </c>
      <c r="D63" s="160">
        <f>16.13*2</f>
        <v>32.26</v>
      </c>
      <c r="E63" s="160"/>
      <c r="F63" s="22"/>
      <c r="G63" s="22"/>
      <c r="H63" s="22"/>
      <c r="I63" s="161" t="s">
        <v>65</v>
      </c>
    </row>
    <row r="64" spans="1:14" ht="17" thickBot="1">
      <c r="A64" s="112"/>
      <c r="B64" s="93"/>
      <c r="C64" s="25" t="s">
        <v>67</v>
      </c>
      <c r="D64" s="26">
        <v>230</v>
      </c>
      <c r="E64" s="26"/>
      <c r="F64" s="26"/>
      <c r="G64" s="72"/>
      <c r="H64" s="72"/>
      <c r="I64" s="94" t="s">
        <v>72</v>
      </c>
    </row>
    <row r="65" spans="1:14" ht="17" thickBot="1">
      <c r="A65" s="110"/>
      <c r="B65" s="87" t="s">
        <v>26</v>
      </c>
      <c r="C65" s="118"/>
      <c r="D65" s="119">
        <f>SUM(D63:D64)</f>
        <v>262.26</v>
      </c>
      <c r="E65" s="120"/>
      <c r="F65" s="89">
        <f>D65-E65</f>
        <v>262.26</v>
      </c>
      <c r="G65" s="90"/>
      <c r="H65" s="90"/>
      <c r="I65" s="91"/>
    </row>
    <row r="66" spans="1:14" ht="16" thickBot="1">
      <c r="A66" s="92"/>
      <c r="B66" s="25"/>
      <c r="C66" s="25"/>
      <c r="D66" s="26"/>
      <c r="E66" s="26"/>
      <c r="F66" s="26"/>
      <c r="G66" s="72"/>
      <c r="H66" s="72"/>
      <c r="I66" s="121"/>
    </row>
    <row r="67" spans="1:14" s="19" customFormat="1" ht="18" outlineLevel="1" thickBot="1">
      <c r="A67" s="58"/>
      <c r="B67" s="122" t="s">
        <v>27</v>
      </c>
      <c r="C67" s="123"/>
      <c r="D67" s="61">
        <f>SUM(D39+D55+D62+D65)</f>
        <v>7182.26</v>
      </c>
      <c r="E67" s="61" t="e">
        <f>E39+E55+E62+E65+#REF!</f>
        <v>#REF!</v>
      </c>
      <c r="F67" s="62" t="e">
        <f>D67-E67</f>
        <v>#REF!</v>
      </c>
      <c r="G67" s="63"/>
      <c r="H67" s="63"/>
      <c r="I67" s="124"/>
      <c r="K67" s="6"/>
      <c r="L67" s="6"/>
      <c r="M67" s="6"/>
      <c r="N67" s="6"/>
    </row>
    <row r="68" spans="1:14" s="19" customFormat="1" ht="15" outlineLevel="1">
      <c r="A68" s="65"/>
      <c r="B68" s="125"/>
      <c r="C68" s="125"/>
      <c r="D68" s="126"/>
      <c r="E68" s="126"/>
      <c r="F68" s="22"/>
      <c r="G68" s="22"/>
      <c r="H68" s="22"/>
      <c r="I68" s="38"/>
      <c r="K68" s="6"/>
      <c r="L68" s="6"/>
      <c r="M68" s="6"/>
      <c r="N68" s="6"/>
    </row>
    <row r="69" spans="1:14" s="19" customFormat="1" ht="16" outlineLevel="1" thickBot="1">
      <c r="A69" s="127"/>
      <c r="B69" s="128"/>
      <c r="C69" s="128"/>
      <c r="D69" s="129"/>
      <c r="E69" s="129"/>
      <c r="F69" s="27"/>
      <c r="G69" s="27"/>
      <c r="H69" s="27"/>
      <c r="I69" s="29"/>
      <c r="K69" s="6"/>
      <c r="L69" s="6"/>
      <c r="M69" s="6"/>
      <c r="N69" s="6"/>
    </row>
    <row r="70" spans="1:14" s="19" customFormat="1" ht="18" outlineLevel="1" thickBot="1">
      <c r="A70" s="58"/>
      <c r="B70" s="122" t="s">
        <v>28</v>
      </c>
      <c r="C70" s="130"/>
      <c r="D70" s="131">
        <f>D20-D67</f>
        <v>17.739999999999782</v>
      </c>
      <c r="E70" s="131" t="e">
        <f>E20-E67</f>
        <v>#REF!</v>
      </c>
      <c r="F70" s="132" t="e">
        <f>D70-E70</f>
        <v>#REF!</v>
      </c>
      <c r="G70" s="133"/>
      <c r="H70" s="133"/>
      <c r="I70" s="134"/>
    </row>
    <row r="71" spans="1:14" ht="15" outlineLevel="1">
      <c r="A71" s="153"/>
      <c r="B71" s="154"/>
      <c r="C71" s="154"/>
      <c r="D71" s="155"/>
      <c r="E71" s="156"/>
      <c r="F71" s="156"/>
      <c r="G71" s="156"/>
      <c r="H71" s="156"/>
      <c r="I71" s="153"/>
      <c r="K71" s="19"/>
      <c r="L71" s="19"/>
      <c r="M71" s="19"/>
      <c r="N71" s="19"/>
    </row>
    <row r="72" spans="1:14" s="19" customFormat="1" ht="15" outlineLevel="1">
      <c r="A72" s="157" t="s">
        <v>4</v>
      </c>
      <c r="B72" s="158"/>
      <c r="C72" s="158"/>
      <c r="D72" s="158"/>
      <c r="E72" s="158"/>
      <c r="F72" s="156"/>
      <c r="G72" s="156"/>
      <c r="H72" s="156"/>
      <c r="I72" s="153"/>
      <c r="K72" s="6"/>
      <c r="L72" s="6"/>
      <c r="M72" s="6"/>
      <c r="N72" s="6"/>
    </row>
    <row r="73" spans="1:14" s="19" customFormat="1" ht="35" customHeight="1" outlineLevel="1">
      <c r="A73" s="167" t="s">
        <v>70</v>
      </c>
      <c r="B73" s="164"/>
      <c r="C73" s="164"/>
      <c r="D73" s="164"/>
      <c r="E73" s="164"/>
      <c r="F73" s="164"/>
      <c r="G73" s="164"/>
      <c r="H73" s="164"/>
      <c r="I73" s="164"/>
      <c r="J73" s="166"/>
      <c r="K73" s="136"/>
      <c r="L73" s="6"/>
      <c r="M73" s="6"/>
      <c r="N73" s="6"/>
    </row>
    <row r="74" spans="1:14" s="19" customFormat="1" ht="85" customHeight="1" outlineLevel="1">
      <c r="A74" s="165" t="s">
        <v>71</v>
      </c>
      <c r="B74" s="162"/>
      <c r="C74" s="162"/>
      <c r="D74" s="162"/>
      <c r="E74" s="162"/>
      <c r="F74" s="164"/>
      <c r="G74" s="164"/>
      <c r="H74" s="164"/>
      <c r="I74" s="164"/>
    </row>
    <row r="75" spans="1:14" ht="42" customHeight="1">
      <c r="A75" s="162" t="s">
        <v>57</v>
      </c>
      <c r="B75" s="162"/>
      <c r="C75" s="162"/>
      <c r="D75" s="162"/>
      <c r="E75" s="162"/>
      <c r="F75" s="163"/>
      <c r="G75" s="163"/>
      <c r="H75" s="163"/>
      <c r="I75" s="163"/>
    </row>
    <row r="76" spans="1:14" ht="35" customHeight="1">
      <c r="A76" s="162" t="s">
        <v>58</v>
      </c>
      <c r="B76" s="162"/>
      <c r="C76" s="162"/>
      <c r="D76" s="162"/>
      <c r="E76" s="162"/>
      <c r="F76" s="163"/>
      <c r="G76" s="163"/>
      <c r="H76" s="163"/>
      <c r="I76" s="163"/>
    </row>
    <row r="77" spans="1:14">
      <c r="A77" s="139"/>
      <c r="B77" s="139"/>
      <c r="C77" s="139"/>
      <c r="D77" s="139"/>
      <c r="E77" s="139"/>
      <c r="F77" s="139"/>
      <c r="G77" s="139"/>
      <c r="H77" s="139"/>
      <c r="I77" s="139"/>
    </row>
    <row r="78" spans="1:14">
      <c r="A78" s="139"/>
      <c r="B78" s="139"/>
      <c r="C78" s="139"/>
      <c r="D78" s="139"/>
      <c r="E78" s="139"/>
      <c r="F78" s="139"/>
      <c r="G78" s="139"/>
      <c r="H78" s="139"/>
      <c r="I78" s="139"/>
      <c r="K78" s="19"/>
      <c r="L78" s="19"/>
      <c r="M78" s="19"/>
      <c r="N78" s="19"/>
    </row>
    <row r="79" spans="1:14">
      <c r="A79" s="139"/>
      <c r="B79" s="139"/>
      <c r="C79" s="139"/>
      <c r="D79" s="139"/>
      <c r="E79" s="139"/>
      <c r="F79" s="139"/>
      <c r="G79" s="139"/>
      <c r="H79" s="139"/>
      <c r="I79" s="139"/>
    </row>
    <row r="80" spans="1:14">
      <c r="A80" s="139"/>
      <c r="B80" s="139"/>
      <c r="C80" s="139"/>
      <c r="D80" s="139"/>
      <c r="E80" s="139"/>
      <c r="F80" s="139"/>
      <c r="G80" s="139"/>
      <c r="H80" s="139"/>
      <c r="I80" s="139"/>
      <c r="K80" s="19"/>
      <c r="L80" s="19"/>
      <c r="M80" s="19"/>
      <c r="N80" s="19"/>
    </row>
    <row r="81" spans="1:14">
      <c r="B81" s="141"/>
      <c r="C81" s="141"/>
      <c r="D81" s="141"/>
      <c r="E81" s="141"/>
      <c r="F81" s="141"/>
      <c r="G81" s="141"/>
      <c r="H81" s="141"/>
      <c r="I81" s="141"/>
    </row>
    <row r="82" spans="1:14">
      <c r="B82" s="142"/>
      <c r="C82" s="142"/>
      <c r="D82" s="142"/>
      <c r="E82" s="142"/>
      <c r="F82" s="142"/>
      <c r="G82" s="142"/>
      <c r="H82" s="142"/>
      <c r="I82" s="142"/>
    </row>
    <row r="83" spans="1:14" ht="28" customHeight="1">
      <c r="A83" s="142"/>
      <c r="B83" s="139"/>
      <c r="C83" s="139"/>
      <c r="D83" s="140"/>
      <c r="E83" s="140"/>
      <c r="F83" s="140"/>
      <c r="G83" s="140"/>
      <c r="H83" s="140"/>
      <c r="I83" s="139"/>
    </row>
    <row r="84" spans="1:14">
      <c r="A84" s="142"/>
      <c r="B84" s="139"/>
      <c r="C84" s="139"/>
      <c r="D84" s="140"/>
      <c r="E84" s="140"/>
      <c r="F84" s="140"/>
      <c r="G84" s="140"/>
      <c r="H84" s="140"/>
      <c r="I84" s="139"/>
    </row>
    <row r="85" spans="1:14">
      <c r="A85" s="142"/>
      <c r="B85" s="139"/>
      <c r="C85" s="139"/>
      <c r="D85" s="140"/>
      <c r="E85" s="140"/>
      <c r="F85" s="140"/>
      <c r="G85" s="140"/>
      <c r="H85" s="140"/>
      <c r="I85" s="139"/>
    </row>
    <row r="86" spans="1:14">
      <c r="A86" s="142"/>
      <c r="B86" s="139"/>
      <c r="C86" s="139"/>
      <c r="D86" s="140"/>
      <c r="E86" s="140"/>
      <c r="F86" s="140"/>
      <c r="G86" s="140"/>
      <c r="H86" s="140"/>
      <c r="I86" s="139"/>
    </row>
    <row r="87" spans="1:14" ht="31" customHeight="1">
      <c r="A87" s="142"/>
    </row>
    <row r="88" spans="1:14">
      <c r="A88" s="142"/>
    </row>
    <row r="89" spans="1:14">
      <c r="A89" s="142"/>
    </row>
    <row r="90" spans="1:14">
      <c r="A90" s="142"/>
    </row>
    <row r="91" spans="1:14">
      <c r="A91" s="139"/>
    </row>
    <row r="92" spans="1:14">
      <c r="A92" s="139"/>
    </row>
    <row r="93" spans="1:14">
      <c r="A93" s="139"/>
    </row>
    <row r="94" spans="1:14" s="136" customFormat="1">
      <c r="A94" s="139"/>
      <c r="D94" s="137"/>
      <c r="E94" s="138"/>
      <c r="F94" s="138"/>
      <c r="G94" s="138"/>
      <c r="H94" s="138"/>
      <c r="I94" s="135"/>
      <c r="J94" s="6"/>
      <c r="K94" s="6"/>
      <c r="L94" s="6"/>
      <c r="M94" s="6"/>
      <c r="N94" s="6"/>
    </row>
    <row r="95" spans="1:14" s="136" customFormat="1">
      <c r="A95" s="139"/>
      <c r="D95" s="137"/>
      <c r="E95" s="138"/>
      <c r="F95" s="138"/>
      <c r="G95" s="138"/>
      <c r="H95" s="138"/>
      <c r="I95" s="135"/>
      <c r="J95" s="6"/>
      <c r="K95" s="6"/>
      <c r="L95" s="6"/>
      <c r="M95" s="6"/>
      <c r="N95" s="6"/>
    </row>
    <row r="96" spans="1:14" s="136" customFormat="1">
      <c r="A96" s="139"/>
      <c r="D96" s="137"/>
      <c r="E96" s="138"/>
      <c r="F96" s="138"/>
      <c r="G96" s="138"/>
      <c r="H96" s="138"/>
      <c r="I96" s="135"/>
      <c r="J96" s="6"/>
      <c r="K96" s="6"/>
      <c r="L96" s="6"/>
      <c r="M96" s="6"/>
      <c r="N96" s="6"/>
    </row>
    <row r="97" spans="1:14" s="136" customFormat="1">
      <c r="A97" s="141"/>
      <c r="D97" s="137"/>
      <c r="E97" s="138"/>
      <c r="F97" s="138"/>
      <c r="G97" s="138"/>
      <c r="H97" s="138"/>
      <c r="I97" s="135"/>
      <c r="J97" s="6"/>
      <c r="K97" s="6"/>
      <c r="L97" s="6"/>
      <c r="M97" s="6"/>
      <c r="N97" s="6"/>
    </row>
    <row r="98" spans="1:14" s="136" customFormat="1">
      <c r="A98" s="141"/>
      <c r="D98" s="137"/>
      <c r="E98" s="138"/>
      <c r="F98" s="138"/>
      <c r="G98" s="138"/>
      <c r="H98" s="138"/>
      <c r="I98" s="135"/>
      <c r="J98" s="6"/>
      <c r="K98" s="6"/>
      <c r="L98" s="6"/>
      <c r="M98" s="6"/>
      <c r="N98" s="6"/>
    </row>
    <row r="99" spans="1:14" s="136" customFormat="1">
      <c r="A99" s="141"/>
      <c r="D99" s="137"/>
      <c r="E99" s="138"/>
      <c r="F99" s="138"/>
      <c r="G99" s="138"/>
      <c r="H99" s="138"/>
      <c r="I99" s="135"/>
      <c r="J99" s="6"/>
      <c r="K99" s="6"/>
      <c r="L99" s="6"/>
      <c r="M99" s="6"/>
      <c r="N99" s="6"/>
    </row>
    <row r="100" spans="1:14" s="136" customFormat="1">
      <c r="A100" s="141"/>
      <c r="D100" s="137"/>
      <c r="E100" s="138"/>
      <c r="F100" s="138"/>
      <c r="G100" s="138"/>
      <c r="H100" s="138"/>
      <c r="I100" s="135"/>
      <c r="J100" s="6"/>
      <c r="K100" s="6"/>
      <c r="L100" s="6"/>
      <c r="M100" s="6"/>
      <c r="N100" s="6"/>
    </row>
    <row r="101" spans="1:14" s="136" customFormat="1">
      <c r="A101" s="141"/>
      <c r="D101" s="137"/>
      <c r="E101" s="138"/>
      <c r="F101" s="138"/>
      <c r="G101" s="138"/>
      <c r="H101" s="138"/>
      <c r="I101" s="135"/>
      <c r="J101" s="6"/>
      <c r="K101" s="6"/>
      <c r="L101" s="6"/>
      <c r="M101" s="6"/>
      <c r="N101" s="6"/>
    </row>
  </sheetData>
  <mergeCells count="4">
    <mergeCell ref="A75:I75"/>
    <mergeCell ref="A74:I74"/>
    <mergeCell ref="A76:I76"/>
    <mergeCell ref="A73:I73"/>
  </mergeCells>
  <pageMargins left="0.7" right="0.7" top="0.75" bottom="0.75" header="0.3" footer="0.3"/>
  <pageSetup paperSize="9" scale="47" orientation="portrait" horizontalDpi="0" verticalDpi="0"/>
  <ignoredErrors>
    <ignoredError sqref="D1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47EF7-9B12-824B-9AAD-FC6BFE6E1E0C}">
  <dimension ref="A1:N57"/>
  <sheetViews>
    <sheetView topLeftCell="A2" workbookViewId="0">
      <selection activeCell="I20" sqref="I20"/>
    </sheetView>
  </sheetViews>
  <sheetFormatPr baseColWidth="10" defaultColWidth="11.33203125" defaultRowHeight="14" outlineLevelRow="1"/>
  <cols>
    <col min="1" max="1" width="22.83203125" style="141" bestFit="1" customWidth="1"/>
    <col min="2" max="2" width="25.1640625" style="136" bestFit="1" customWidth="1"/>
    <col min="3" max="3" width="29.1640625" style="136" customWidth="1"/>
    <col min="4" max="4" width="12.33203125" style="137" customWidth="1"/>
    <col min="5" max="5" width="12.5" style="138" hidden="1" customWidth="1"/>
    <col min="6" max="6" width="13" style="138" hidden="1" customWidth="1"/>
    <col min="7" max="8" width="13" style="138" customWidth="1"/>
    <col min="9" max="9" width="59.5" style="135" bestFit="1" customWidth="1"/>
    <col min="10" max="10" width="11.33203125" style="6"/>
    <col min="11" max="11" width="27.5" style="6" customWidth="1"/>
    <col min="12" max="13" width="10.6640625" style="6" bestFit="1" customWidth="1"/>
    <col min="14" max="14" width="20.33203125" style="6" bestFit="1" customWidth="1"/>
    <col min="15" max="16384" width="11.33203125" style="6"/>
  </cols>
  <sheetData>
    <row r="1" spans="1:14" ht="20" thickBot="1">
      <c r="A1" s="1" t="s">
        <v>56</v>
      </c>
      <c r="B1" s="2"/>
      <c r="C1" s="2"/>
      <c r="D1" s="3"/>
      <c r="E1" s="4"/>
      <c r="F1" s="4"/>
      <c r="G1" s="4"/>
      <c r="H1" s="4"/>
      <c r="I1" s="5"/>
    </row>
    <row r="2" spans="1:14" s="13" customFormat="1" ht="35" customHeight="1" thickBot="1">
      <c r="A2" s="7"/>
      <c r="B2" s="7"/>
      <c r="C2" s="8"/>
      <c r="D2" s="9" t="s">
        <v>0</v>
      </c>
      <c r="E2" s="9" t="s">
        <v>1</v>
      </c>
      <c r="F2" s="9" t="s">
        <v>2</v>
      </c>
      <c r="G2" s="10" t="s">
        <v>1</v>
      </c>
      <c r="H2" s="10" t="s">
        <v>3</v>
      </c>
      <c r="I2" s="11" t="s">
        <v>4</v>
      </c>
      <c r="J2" s="12"/>
    </row>
    <row r="3" spans="1:14" ht="16">
      <c r="A3" s="14" t="s">
        <v>5</v>
      </c>
      <c r="B3" s="15"/>
      <c r="C3" s="15"/>
      <c r="D3" s="16"/>
      <c r="E3" s="16"/>
      <c r="F3" s="16"/>
      <c r="G3" s="17"/>
      <c r="H3" s="17"/>
      <c r="I3" s="18"/>
      <c r="J3" s="19"/>
    </row>
    <row r="4" spans="1:14" ht="16">
      <c r="A4" s="14"/>
      <c r="B4" s="15"/>
      <c r="C4" s="15"/>
      <c r="D4" s="16"/>
      <c r="E4" s="16"/>
      <c r="F4" s="16"/>
      <c r="G4" s="17"/>
      <c r="H4" s="17"/>
      <c r="I4" s="20"/>
      <c r="J4" s="19"/>
    </row>
    <row r="5" spans="1:14" ht="16">
      <c r="A5" s="14"/>
      <c r="B5" s="21" t="s">
        <v>6</v>
      </c>
      <c r="C5" s="15"/>
      <c r="D5" s="22">
        <v>850</v>
      </c>
      <c r="E5" s="22"/>
      <c r="F5" s="23">
        <f>D5-E5</f>
        <v>850</v>
      </c>
      <c r="G5" s="24"/>
      <c r="H5" s="24"/>
      <c r="I5" s="20" t="s">
        <v>29</v>
      </c>
      <c r="J5" s="19"/>
    </row>
    <row r="6" spans="1:14" s="19" customFormat="1" ht="16">
      <c r="A6" s="30"/>
      <c r="B6" s="31" t="s">
        <v>7</v>
      </c>
      <c r="C6" s="31"/>
      <c r="D6" s="32">
        <f>SUM(D5:D5)</f>
        <v>850</v>
      </c>
      <c r="E6" s="33">
        <f>SUM(E5:E5)</f>
        <v>0</v>
      </c>
      <c r="F6" s="33">
        <f>D6-E6</f>
        <v>850</v>
      </c>
      <c r="G6" s="33"/>
      <c r="H6" s="33"/>
      <c r="I6" s="34"/>
    </row>
    <row r="7" spans="1:14" s="19" customFormat="1" ht="15">
      <c r="A7" s="35"/>
      <c r="B7" s="36"/>
      <c r="C7" s="36"/>
      <c r="D7" s="22"/>
      <c r="E7" s="22"/>
      <c r="F7" s="22"/>
      <c r="G7" s="37"/>
      <c r="H7" s="37"/>
      <c r="I7" s="38"/>
    </row>
    <row r="8" spans="1:14" s="19" customFormat="1" ht="16">
      <c r="A8" s="39"/>
      <c r="B8" s="21" t="s">
        <v>8</v>
      </c>
      <c r="C8" s="21"/>
      <c r="D8" s="22">
        <v>1250</v>
      </c>
      <c r="E8" s="22"/>
      <c r="F8" s="23"/>
      <c r="G8" s="24"/>
      <c r="H8" s="24"/>
      <c r="I8" s="20" t="s">
        <v>30</v>
      </c>
    </row>
    <row r="9" spans="1:14" s="19" customFormat="1" ht="32">
      <c r="A9" s="30"/>
      <c r="B9" s="31" t="s">
        <v>9</v>
      </c>
      <c r="C9" s="31"/>
      <c r="D9" s="32">
        <f>SUM(D8:D8)</f>
        <v>1250</v>
      </c>
      <c r="E9" s="33">
        <f>SUM(E8:E8)</f>
        <v>0</v>
      </c>
      <c r="F9" s="33">
        <f>D9-E9</f>
        <v>1250</v>
      </c>
      <c r="G9" s="33"/>
      <c r="H9" s="33"/>
      <c r="I9" s="34"/>
    </row>
    <row r="10" spans="1:14" s="19" customFormat="1" ht="15">
      <c r="A10" s="35"/>
      <c r="B10" s="36"/>
      <c r="C10" s="36"/>
      <c r="D10" s="22"/>
      <c r="E10" s="22"/>
      <c r="F10" s="22"/>
      <c r="G10" s="37"/>
      <c r="H10" s="37"/>
      <c r="I10" s="38"/>
    </row>
    <row r="11" spans="1:14" ht="16">
      <c r="A11" s="30"/>
      <c r="B11" s="31" t="s">
        <v>10</v>
      </c>
      <c r="C11" s="31"/>
      <c r="D11" s="143">
        <v>0</v>
      </c>
      <c r="E11" s="42"/>
      <c r="F11" s="33">
        <f>D11-E11</f>
        <v>0</v>
      </c>
      <c r="G11" s="43"/>
      <c r="H11" s="43"/>
      <c r="I11" s="34"/>
      <c r="K11" s="19"/>
      <c r="L11" s="19"/>
      <c r="M11" s="19"/>
      <c r="N11" s="19"/>
    </row>
    <row r="12" spans="1:14" ht="15">
      <c r="A12" s="39"/>
      <c r="B12" s="21"/>
      <c r="C12" s="21"/>
      <c r="D12" s="22"/>
      <c r="E12" s="22"/>
      <c r="F12" s="23"/>
      <c r="G12" s="24"/>
      <c r="H12" s="24"/>
      <c r="I12" s="20"/>
      <c r="K12" s="19"/>
      <c r="L12" s="19"/>
      <c r="M12" s="19"/>
      <c r="N12" s="19"/>
    </row>
    <row r="13" spans="1:14" s="45" customFormat="1" ht="16">
      <c r="A13" s="30"/>
      <c r="B13" s="31" t="s">
        <v>59</v>
      </c>
      <c r="C13" s="31"/>
      <c r="D13" s="143">
        <v>500</v>
      </c>
      <c r="E13" s="42"/>
      <c r="F13" s="33">
        <f>D13-E13</f>
        <v>500</v>
      </c>
      <c r="G13" s="43"/>
      <c r="H13" s="43"/>
      <c r="I13" s="44" t="s">
        <v>11</v>
      </c>
      <c r="J13" s="19"/>
      <c r="K13" s="19"/>
      <c r="L13" s="19"/>
      <c r="M13" s="19"/>
      <c r="N13" s="19"/>
    </row>
    <row r="14" spans="1:14" s="45" customFormat="1" ht="15">
      <c r="A14" s="145"/>
      <c r="B14" s="146"/>
      <c r="C14" s="146"/>
      <c r="D14" s="147"/>
      <c r="E14" s="148"/>
      <c r="F14" s="149"/>
      <c r="G14" s="150"/>
      <c r="H14" s="150"/>
      <c r="I14" s="151"/>
      <c r="J14" s="19"/>
      <c r="K14" s="19"/>
      <c r="L14" s="19"/>
      <c r="M14" s="19"/>
      <c r="N14" s="19"/>
    </row>
    <row r="15" spans="1:14" s="19" customFormat="1" ht="15" customHeight="1" thickBot="1">
      <c r="A15" s="40"/>
      <c r="B15" s="52"/>
      <c r="C15" s="52"/>
      <c r="D15" s="53"/>
      <c r="E15" s="54"/>
      <c r="F15" s="55"/>
      <c r="G15" s="56"/>
      <c r="H15" s="56"/>
      <c r="I15" s="57"/>
      <c r="K15" s="45"/>
      <c r="L15" s="45"/>
      <c r="M15" s="45"/>
      <c r="N15" s="45"/>
    </row>
    <row r="16" spans="1:14" s="45" customFormat="1" ht="18" outlineLevel="1" thickBot="1">
      <c r="A16" s="58"/>
      <c r="B16" s="59" t="s">
        <v>12</v>
      </c>
      <c r="C16" s="60"/>
      <c r="D16" s="61">
        <f>D6+D9+D11+D13</f>
        <v>2600</v>
      </c>
      <c r="E16" s="61" t="e">
        <f>E13+E9+E6+E11+#REF!</f>
        <v>#REF!</v>
      </c>
      <c r="F16" s="62" t="e">
        <f>D16-E16</f>
        <v>#REF!</v>
      </c>
      <c r="G16" s="63"/>
      <c r="H16" s="63"/>
      <c r="I16" s="64"/>
      <c r="J16" s="19"/>
      <c r="K16" s="19"/>
      <c r="L16" s="19"/>
      <c r="M16" s="19"/>
      <c r="N16" s="19"/>
    </row>
    <row r="17" spans="1:14" s="45" customFormat="1" ht="15" outlineLevel="1">
      <c r="A17" s="65"/>
      <c r="B17" s="66"/>
      <c r="C17" s="66"/>
      <c r="D17" s="22"/>
      <c r="E17" s="22"/>
      <c r="F17" s="22"/>
      <c r="G17" s="37"/>
      <c r="H17" s="37"/>
      <c r="I17" s="67"/>
      <c r="J17" s="19"/>
      <c r="K17" s="6"/>
      <c r="L17" s="6"/>
      <c r="M17" s="6"/>
      <c r="N17" s="6"/>
    </row>
    <row r="18" spans="1:14" s="45" customFormat="1" ht="15" outlineLevel="1">
      <c r="A18" s="68"/>
      <c r="B18" s="69"/>
      <c r="C18" s="69"/>
      <c r="D18" s="22"/>
      <c r="E18" s="22"/>
      <c r="F18" s="22"/>
      <c r="G18" s="37"/>
      <c r="H18" s="37"/>
      <c r="I18" s="46"/>
      <c r="J18" s="19"/>
      <c r="K18" s="6"/>
      <c r="L18" s="6"/>
      <c r="M18" s="6"/>
      <c r="N18" s="6"/>
    </row>
    <row r="19" spans="1:14" s="45" customFormat="1" ht="16" outlineLevel="1">
      <c r="A19" s="70" t="s">
        <v>13</v>
      </c>
      <c r="B19" s="71"/>
      <c r="C19" s="71"/>
      <c r="D19" s="26"/>
      <c r="E19" s="26"/>
      <c r="F19" s="26"/>
      <c r="G19" s="72"/>
      <c r="H19" s="72"/>
      <c r="I19" s="73"/>
      <c r="J19" s="19"/>
      <c r="K19" s="6"/>
      <c r="L19" s="6"/>
      <c r="M19" s="6"/>
      <c r="N19" s="6"/>
    </row>
    <row r="20" spans="1:14" ht="17" thickBot="1">
      <c r="A20" s="112"/>
      <c r="B20" s="93"/>
      <c r="C20" s="25" t="s">
        <v>67</v>
      </c>
      <c r="D20" s="26">
        <v>230</v>
      </c>
      <c r="E20" s="26"/>
      <c r="F20" s="26"/>
      <c r="G20" s="72"/>
      <c r="H20" s="72"/>
      <c r="I20" s="94" t="s">
        <v>72</v>
      </c>
    </row>
    <row r="21" spans="1:14" ht="17" thickBot="1">
      <c r="A21" s="110"/>
      <c r="B21" s="87" t="s">
        <v>26</v>
      </c>
      <c r="C21" s="118"/>
      <c r="D21" s="119">
        <f>SUM(D20:D20)</f>
        <v>230</v>
      </c>
      <c r="E21" s="120"/>
      <c r="F21" s="89">
        <f>D21-E21</f>
        <v>230</v>
      </c>
      <c r="G21" s="90"/>
      <c r="H21" s="90"/>
      <c r="I21" s="91"/>
    </row>
    <row r="22" spans="1:14" ht="16" thickBot="1">
      <c r="A22" s="92"/>
      <c r="B22" s="25"/>
      <c r="C22" s="25"/>
      <c r="D22" s="26"/>
      <c r="E22" s="26"/>
      <c r="F22" s="26"/>
      <c r="G22" s="72"/>
      <c r="H22" s="72"/>
      <c r="I22" s="121"/>
    </row>
    <row r="23" spans="1:14" s="19" customFormat="1" ht="18" outlineLevel="1" thickBot="1">
      <c r="A23" s="58"/>
      <c r="B23" s="122" t="s">
        <v>27</v>
      </c>
      <c r="C23" s="123"/>
      <c r="D23" s="61">
        <f>D21</f>
        <v>230</v>
      </c>
      <c r="E23" s="61" t="e">
        <f>#REF!+#REF!+#REF!+E21+#REF!</f>
        <v>#REF!</v>
      </c>
      <c r="F23" s="62" t="e">
        <f>D23-E23</f>
        <v>#REF!</v>
      </c>
      <c r="G23" s="63"/>
      <c r="H23" s="63"/>
      <c r="I23" s="124"/>
      <c r="K23" s="6"/>
      <c r="L23" s="6"/>
      <c r="M23" s="6"/>
      <c r="N23" s="6"/>
    </row>
    <row r="24" spans="1:14" s="19" customFormat="1" ht="15" outlineLevel="1">
      <c r="A24" s="65"/>
      <c r="B24" s="125"/>
      <c r="C24" s="125"/>
      <c r="D24" s="126"/>
      <c r="E24" s="126"/>
      <c r="F24" s="22"/>
      <c r="G24" s="22"/>
      <c r="H24" s="22"/>
      <c r="I24" s="38"/>
      <c r="K24" s="6"/>
      <c r="L24" s="6"/>
      <c r="M24" s="6"/>
      <c r="N24" s="6"/>
    </row>
    <row r="25" spans="1:14" s="19" customFormat="1" ht="16" outlineLevel="1" thickBot="1">
      <c r="A25" s="127"/>
      <c r="B25" s="128"/>
      <c r="C25" s="128"/>
      <c r="D25" s="129"/>
      <c r="E25" s="129"/>
      <c r="F25" s="27"/>
      <c r="G25" s="27"/>
      <c r="H25" s="27"/>
      <c r="I25" s="29"/>
      <c r="K25" s="6"/>
      <c r="L25" s="6"/>
      <c r="M25" s="6"/>
      <c r="N25" s="6"/>
    </row>
    <row r="26" spans="1:14" s="19" customFormat="1" ht="18" outlineLevel="1" thickBot="1">
      <c r="A26" s="58"/>
      <c r="B26" s="122" t="s">
        <v>28</v>
      </c>
      <c r="C26" s="130"/>
      <c r="D26" s="131">
        <f>D16-D23</f>
        <v>2370</v>
      </c>
      <c r="E26" s="131" t="e">
        <f>E16-E23</f>
        <v>#REF!</v>
      </c>
      <c r="F26" s="132" t="e">
        <f>D26-E26</f>
        <v>#REF!</v>
      </c>
      <c r="G26" s="133"/>
      <c r="H26" s="133"/>
      <c r="I26" s="134"/>
    </row>
    <row r="27" spans="1:14" ht="15" outlineLevel="1">
      <c r="A27" s="153"/>
      <c r="B27" s="154"/>
      <c r="C27" s="154"/>
      <c r="D27" s="155"/>
      <c r="E27" s="156"/>
      <c r="F27" s="156"/>
      <c r="G27" s="156"/>
      <c r="H27" s="156"/>
      <c r="I27" s="153"/>
      <c r="K27" s="19"/>
      <c r="L27" s="19"/>
      <c r="M27" s="19"/>
      <c r="N27" s="19"/>
    </row>
    <row r="28" spans="1:14" s="19" customFormat="1" ht="15" outlineLevel="1">
      <c r="A28" s="157" t="s">
        <v>4</v>
      </c>
      <c r="B28" s="158"/>
      <c r="C28" s="158"/>
      <c r="D28" s="158"/>
      <c r="E28" s="158"/>
      <c r="F28" s="156"/>
      <c r="G28" s="156"/>
      <c r="H28" s="156"/>
      <c r="I28" s="153"/>
      <c r="K28" s="6"/>
      <c r="L28" s="6"/>
      <c r="M28" s="6"/>
      <c r="N28" s="6"/>
    </row>
    <row r="29" spans="1:14" ht="15" outlineLevel="1">
      <c r="A29" s="158"/>
      <c r="B29" s="158"/>
      <c r="C29" s="158"/>
      <c r="D29" s="158"/>
      <c r="E29" s="158"/>
      <c r="F29" s="156"/>
      <c r="G29" s="156"/>
      <c r="H29" s="156"/>
      <c r="I29" s="153"/>
    </row>
    <row r="30" spans="1:14" s="19" customFormat="1" ht="85" customHeight="1" outlineLevel="1">
      <c r="A30" s="162" t="s">
        <v>66</v>
      </c>
      <c r="B30" s="162"/>
      <c r="C30" s="162"/>
      <c r="D30" s="162"/>
      <c r="E30" s="162"/>
      <c r="F30" s="164"/>
      <c r="G30" s="164"/>
      <c r="H30" s="164"/>
      <c r="I30" s="164"/>
    </row>
    <row r="31" spans="1:14" ht="42" customHeight="1">
      <c r="A31" s="162" t="s">
        <v>57</v>
      </c>
      <c r="B31" s="162"/>
      <c r="C31" s="162"/>
      <c r="D31" s="162"/>
      <c r="E31" s="162"/>
      <c r="F31" s="163"/>
      <c r="G31" s="163"/>
      <c r="H31" s="163"/>
      <c r="I31" s="163"/>
    </row>
    <row r="32" spans="1:14" ht="35" customHeight="1">
      <c r="A32" s="162" t="s">
        <v>58</v>
      </c>
      <c r="B32" s="162"/>
      <c r="C32" s="162"/>
      <c r="D32" s="162"/>
      <c r="E32" s="162"/>
      <c r="F32" s="163"/>
      <c r="G32" s="163"/>
      <c r="H32" s="163"/>
      <c r="I32" s="163"/>
    </row>
    <row r="33" spans="1:14">
      <c r="A33" s="139"/>
      <c r="B33" s="139"/>
      <c r="C33" s="139"/>
      <c r="D33" s="139"/>
      <c r="E33" s="139"/>
      <c r="F33" s="139"/>
      <c r="G33" s="139"/>
      <c r="H33" s="139"/>
      <c r="I33" s="139"/>
    </row>
    <row r="34" spans="1:14">
      <c r="A34" s="139"/>
      <c r="B34" s="139"/>
      <c r="C34" s="139"/>
      <c r="D34" s="139"/>
      <c r="E34" s="139"/>
      <c r="F34" s="139"/>
      <c r="G34" s="139"/>
      <c r="H34" s="139"/>
      <c r="I34" s="139"/>
      <c r="K34" s="19"/>
      <c r="L34" s="19"/>
      <c r="M34" s="19"/>
      <c r="N34" s="19"/>
    </row>
    <row r="35" spans="1:14">
      <c r="A35" s="139"/>
      <c r="B35" s="139"/>
      <c r="C35" s="139"/>
      <c r="D35" s="139"/>
      <c r="E35" s="139"/>
      <c r="F35" s="139"/>
      <c r="G35" s="139"/>
      <c r="H35" s="139"/>
      <c r="I35" s="139"/>
    </row>
    <row r="36" spans="1:14">
      <c r="A36" s="139"/>
      <c r="B36" s="139"/>
      <c r="C36" s="139"/>
      <c r="D36" s="139"/>
      <c r="E36" s="139"/>
      <c r="F36" s="139"/>
      <c r="G36" s="139"/>
      <c r="H36" s="139"/>
      <c r="I36" s="139"/>
      <c r="K36" s="19"/>
      <c r="L36" s="19"/>
      <c r="M36" s="19"/>
      <c r="N36" s="19"/>
    </row>
    <row r="37" spans="1:14">
      <c r="B37" s="141"/>
      <c r="C37" s="141"/>
      <c r="D37" s="141"/>
      <c r="E37" s="141"/>
      <c r="F37" s="141"/>
      <c r="G37" s="141"/>
      <c r="H37" s="141"/>
      <c r="I37" s="141"/>
    </row>
    <row r="38" spans="1:14">
      <c r="B38" s="142"/>
      <c r="C38" s="142"/>
      <c r="D38" s="142"/>
      <c r="E38" s="142"/>
      <c r="F38" s="142"/>
      <c r="G38" s="142"/>
      <c r="H38" s="142"/>
      <c r="I38" s="142"/>
    </row>
    <row r="39" spans="1:14" ht="28" customHeight="1">
      <c r="A39" s="142"/>
      <c r="B39" s="139"/>
      <c r="C39" s="139"/>
      <c r="D39" s="140"/>
      <c r="E39" s="140"/>
      <c r="F39" s="140"/>
      <c r="G39" s="140"/>
      <c r="H39" s="140"/>
      <c r="I39" s="139"/>
    </row>
    <row r="40" spans="1:14">
      <c r="A40" s="142"/>
      <c r="B40" s="139"/>
      <c r="C40" s="139"/>
      <c r="D40" s="140"/>
      <c r="E40" s="140"/>
      <c r="F40" s="140"/>
      <c r="G40" s="140"/>
      <c r="H40" s="140"/>
      <c r="I40" s="139"/>
    </row>
    <row r="41" spans="1:14">
      <c r="A41" s="142"/>
      <c r="B41" s="139"/>
      <c r="C41" s="139"/>
      <c r="D41" s="140"/>
      <c r="E41" s="140"/>
      <c r="F41" s="140"/>
      <c r="G41" s="140"/>
      <c r="H41" s="140"/>
      <c r="I41" s="139"/>
    </row>
    <row r="42" spans="1:14">
      <c r="A42" s="142"/>
      <c r="B42" s="139"/>
      <c r="C42" s="139"/>
      <c r="D42" s="140"/>
      <c r="E42" s="140"/>
      <c r="F42" s="140"/>
      <c r="G42" s="140"/>
      <c r="H42" s="140"/>
      <c r="I42" s="139"/>
    </row>
    <row r="43" spans="1:14" ht="31" customHeight="1">
      <c r="A43" s="142"/>
    </row>
    <row r="44" spans="1:14">
      <c r="A44" s="142"/>
    </row>
    <row r="45" spans="1:14">
      <c r="A45" s="142"/>
    </row>
    <row r="46" spans="1:14">
      <c r="A46" s="142"/>
    </row>
    <row r="47" spans="1:14">
      <c r="A47" s="139"/>
    </row>
    <row r="48" spans="1:14">
      <c r="A48" s="139"/>
    </row>
    <row r="49" spans="1:14">
      <c r="A49" s="139"/>
    </row>
    <row r="50" spans="1:14" s="136" customFormat="1">
      <c r="A50" s="139"/>
      <c r="D50" s="137"/>
      <c r="E50" s="138"/>
      <c r="F50" s="138"/>
      <c r="G50" s="138"/>
      <c r="H50" s="138"/>
      <c r="I50" s="135"/>
      <c r="J50" s="6"/>
      <c r="K50" s="6"/>
      <c r="L50" s="6"/>
      <c r="M50" s="6"/>
      <c r="N50" s="6"/>
    </row>
    <row r="51" spans="1:14" s="136" customFormat="1">
      <c r="A51" s="139"/>
      <c r="D51" s="137"/>
      <c r="E51" s="138"/>
      <c r="F51" s="138"/>
      <c r="G51" s="138"/>
      <c r="H51" s="138"/>
      <c r="I51" s="135"/>
      <c r="J51" s="6"/>
      <c r="K51" s="6"/>
      <c r="L51" s="6"/>
      <c r="M51" s="6"/>
      <c r="N51" s="6"/>
    </row>
    <row r="52" spans="1:14" s="136" customFormat="1">
      <c r="A52" s="139"/>
      <c r="D52" s="137"/>
      <c r="E52" s="138"/>
      <c r="F52" s="138"/>
      <c r="G52" s="138"/>
      <c r="H52" s="138"/>
      <c r="I52" s="135"/>
      <c r="J52" s="6"/>
      <c r="K52" s="6"/>
      <c r="L52" s="6"/>
      <c r="M52" s="6"/>
      <c r="N52" s="6"/>
    </row>
    <row r="53" spans="1:14" s="136" customFormat="1">
      <c r="A53" s="141"/>
      <c r="D53" s="137"/>
      <c r="E53" s="138"/>
      <c r="F53" s="138"/>
      <c r="G53" s="138"/>
      <c r="H53" s="138"/>
      <c r="I53" s="135"/>
      <c r="J53" s="6"/>
      <c r="K53" s="6"/>
      <c r="L53" s="6"/>
      <c r="M53" s="6"/>
      <c r="N53" s="6"/>
    </row>
    <row r="54" spans="1:14" s="136" customFormat="1">
      <c r="A54" s="141"/>
      <c r="D54" s="137"/>
      <c r="E54" s="138"/>
      <c r="F54" s="138"/>
      <c r="G54" s="138"/>
      <c r="H54" s="138"/>
      <c r="I54" s="135"/>
      <c r="J54" s="6"/>
      <c r="K54" s="6"/>
      <c r="L54" s="6"/>
      <c r="M54" s="6"/>
      <c r="N54" s="6"/>
    </row>
    <row r="55" spans="1:14" s="136" customFormat="1">
      <c r="A55" s="141"/>
      <c r="D55" s="137"/>
      <c r="E55" s="138"/>
      <c r="F55" s="138"/>
      <c r="G55" s="138"/>
      <c r="H55" s="138"/>
      <c r="I55" s="135"/>
      <c r="J55" s="6"/>
      <c r="K55" s="6"/>
      <c r="L55" s="6"/>
      <c r="M55" s="6"/>
      <c r="N55" s="6"/>
    </row>
    <row r="56" spans="1:14" s="136" customFormat="1">
      <c r="A56" s="141"/>
      <c r="D56" s="137"/>
      <c r="E56" s="138"/>
      <c r="F56" s="138"/>
      <c r="G56" s="138"/>
      <c r="H56" s="138"/>
      <c r="I56" s="135"/>
      <c r="J56" s="6"/>
      <c r="K56" s="6"/>
      <c r="L56" s="6"/>
      <c r="M56" s="6"/>
      <c r="N56" s="6"/>
    </row>
    <row r="57" spans="1:14" s="136" customFormat="1">
      <c r="A57" s="141"/>
      <c r="D57" s="137"/>
      <c r="E57" s="138"/>
      <c r="F57" s="138"/>
      <c r="G57" s="138"/>
      <c r="H57" s="138"/>
      <c r="I57" s="135"/>
      <c r="J57" s="6"/>
      <c r="K57" s="6"/>
      <c r="L57" s="6"/>
      <c r="M57" s="6"/>
      <c r="N57" s="6"/>
    </row>
  </sheetData>
  <mergeCells count="3">
    <mergeCell ref="A30:I30"/>
    <mergeCell ref="A31:I31"/>
    <mergeCell ref="A32:I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In-person 1 day event</vt:lpstr>
      <vt:lpstr>In-person 2 day event</vt:lpstr>
      <vt:lpstr>Online Event Costs</vt:lpstr>
      <vt:lpstr>'In-person 2 day event'!Print_Area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2019-10-16T09:13:56Z</dcterms:created>
  <dcterms:modified xsi:type="dcterms:W3CDTF">2020-10-20T11:30:44Z</dcterms:modified>
</cp:coreProperties>
</file>